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2_Rozpocet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<sst xmlns="http://schemas.openxmlformats.org/spreadsheetml/2006/main" count="132" uniqueCount="80">
  <si>
    <t>Název zakázky:</t>
  </si>
  <si>
    <t>č.</t>
  </si>
  <si>
    <t>Účastník vyplní pouze žlutě podbarvená pole !!</t>
  </si>
  <si>
    <t>Počet</t>
  </si>
  <si>
    <t>MJ</t>
  </si>
  <si>
    <t>Výdaje v Kč bez DPH</t>
  </si>
  <si>
    <t>Kč/MJ</t>
  </si>
  <si>
    <t>Způsobilé</t>
  </si>
  <si>
    <t>Nezpůsobilé</t>
  </si>
  <si>
    <t>Položka</t>
  </si>
  <si>
    <t>osvětlovací soustava</t>
  </si>
  <si>
    <t>řídící systém</t>
  </si>
  <si>
    <t>Svítidlo dle konfigurace 1</t>
  </si>
  <si>
    <t>ks</t>
  </si>
  <si>
    <t>Svítidlo dle konfigurace 2</t>
  </si>
  <si>
    <t>Svítidlo dle konfigurace 3</t>
  </si>
  <si>
    <t>Svítidlo dle konfigurace 4</t>
  </si>
  <si>
    <t>Svítidlo dle konfigurace 5</t>
  </si>
  <si>
    <t>Svítidlo dle konfigurace 6</t>
  </si>
  <si>
    <t>Kabel CYKY 3x1,5</t>
  </si>
  <si>
    <t>m</t>
  </si>
  <si>
    <t>Podružný materiál</t>
  </si>
  <si>
    <t>kpl</t>
  </si>
  <si>
    <t>Demontáž svítidla kompletní, vč. likvidace</t>
  </si>
  <si>
    <t>kmpl</t>
  </si>
  <si>
    <t>Montáž svítidla kompletní, vč. zapojení</t>
  </si>
  <si>
    <t>Montáž kabelu CYKY 3Cx1,5</t>
  </si>
  <si>
    <t>Ukončení kabelu CYKY 3x1,5</t>
  </si>
  <si>
    <t>Montážní plošina</t>
  </si>
  <si>
    <t>MH</t>
  </si>
  <si>
    <t>Sloup 8m, žz + RAL, kulatý kónický</t>
  </si>
  <si>
    <t>Sloup 8m, žz, K8-133/89/60, RAL</t>
  </si>
  <si>
    <t>Sloup 6m, žz, K6-133/89/60, RAL</t>
  </si>
  <si>
    <t>Sloup 5m, žz, K5-133/89/60, RAL</t>
  </si>
  <si>
    <t>Stožárová svorkovnice</t>
  </si>
  <si>
    <t>Výložník jednoramenný rovný 1m, žz+RAL</t>
  </si>
  <si>
    <t>Kabelová spojka 4x25mm2</t>
  </si>
  <si>
    <t>Kabel CYKY 4Bx10</t>
  </si>
  <si>
    <t>Svorka SP1</t>
  </si>
  <si>
    <t>Zemnící tyč z T profilu, 2m, FeZn včetně svorky</t>
  </si>
  <si>
    <t>Drát FeZn 8mm</t>
  </si>
  <si>
    <t>Chránička Kopodur 63mm</t>
  </si>
  <si>
    <t>Smršťovací bužírka s lepidlem, ZŽ</t>
  </si>
  <si>
    <t>Demontáž stávajícího sloupu</t>
  </si>
  <si>
    <t>Rozbourání stávajícího betonového základu</t>
  </si>
  <si>
    <t>Zhotovení stožárového pouzdra pro sloup uliční</t>
  </si>
  <si>
    <t>Zhotovení stožárového pouzdra pro sloup sadový</t>
  </si>
  <si>
    <t>Mechanizace - autojeřáb</t>
  </si>
  <si>
    <t>hod</t>
  </si>
  <si>
    <t>Montáž sloupu</t>
  </si>
  <si>
    <t>Montáž stožárové svorkovnice</t>
  </si>
  <si>
    <t>Montáž kabelu 4Bx10</t>
  </si>
  <si>
    <t>Montáž kabelové spojky</t>
  </si>
  <si>
    <t>Ukončení kabelu 4Bx10</t>
  </si>
  <si>
    <t>Montáž svorky SP1</t>
  </si>
  <si>
    <t>Montáž zemnící tyče 2m</t>
  </si>
  <si>
    <t>Montáž drátu FeZn 8mm</t>
  </si>
  <si>
    <t>Montáž chráničky pr. 63mm</t>
  </si>
  <si>
    <t>Montáž smršťovací bužírky</t>
  </si>
  <si>
    <t>Bourání a následná záprava asfaltů, zámkové dlažby</t>
  </si>
  <si>
    <t>m2</t>
  </si>
  <si>
    <t>Zařízení staveniště</t>
  </si>
  <si>
    <t>Provozní vlivy</t>
  </si>
  <si>
    <t>Dopravní značení</t>
  </si>
  <si>
    <t>Závěrečná revize</t>
  </si>
  <si>
    <t>Úsekové měření osvětlenosti a jasů</t>
  </si>
  <si>
    <t>Projekty - dokumentace skutečného provedení</t>
  </si>
  <si>
    <t>Celkem</t>
  </si>
  <si>
    <t>Rekapitulace</t>
  </si>
  <si>
    <t>podíl</t>
  </si>
  <si>
    <t>bez DPH</t>
  </si>
  <si>
    <t>DPH (21%)</t>
  </si>
  <si>
    <t>s DPH</t>
  </si>
  <si>
    <t>Celkové výdaje</t>
  </si>
  <si>
    <t>z toho způsobilé výdaje</t>
  </si>
  <si>
    <t>z toho nezpůsobilé výdaje</t>
  </si>
  <si>
    <t>Způsobilé výdaje</t>
  </si>
  <si>
    <t>z toho výdaje na osvětlovací soustavu</t>
  </si>
  <si>
    <t>z toho výdaje na řídící systém</t>
  </si>
  <si>
    <t>Opatření ke snížení energetické náročnosti VO Milevsko - Hůrka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</si>
</sst>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/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 wrapText="1"/>
    </xf>
    <xf numFmtId="0" fontId="0" fillId="0" borderId="1" xfId="0" applyFill="1" applyBorder="1"/>
    <xf numFmtId="0" fontId="0" fillId="0" borderId="1" xfId="0" applyBorder="1"/>
    <xf numFmtId="4" fontId="0" fillId="0" borderId="1" xfId="0" applyNumberFormat="1" applyBorder="1"/>
    <xf numFmtId="4" fontId="0" fillId="0" borderId="1" xfId="0" applyNumberFormat="1" applyFill="1" applyBorder="1"/>
    <xf numFmtId="0" fontId="0" fillId="0" borderId="0" xfId="0" applyBorder="1"/>
    <xf numFmtId="0" fontId="3" fillId="0" borderId="1" xfId="0" applyFont="1" applyBorder="1"/>
    <xf numFmtId="4" fontId="4" fillId="0" borderId="1" xfId="0" applyNumberFormat="1" applyFont="1" applyBorder="1"/>
    <xf numFmtId="0" fontId="0" fillId="0" borderId="2" xfId="0" applyBorder="1"/>
    <xf numFmtId="0" fontId="0" fillId="0" borderId="3" xfId="0" applyBorder="1"/>
    <xf numFmtId="0" fontId="5" fillId="3" borderId="1" xfId="0" applyFont="1" applyFill="1" applyBorder="1"/>
    <xf numFmtId="0" fontId="5" fillId="0" borderId="0" xfId="0" applyFont="1"/>
    <xf numFmtId="0" fontId="5" fillId="0" borderId="1" xfId="0" applyFont="1" applyBorder="1"/>
    <xf numFmtId="4" fontId="5" fillId="0" borderId="1" xfId="0" applyNumberFormat="1" applyFont="1" applyBorder="1"/>
    <xf numFmtId="164" fontId="5" fillId="0" borderId="1" xfId="0" applyNumberFormat="1" applyFont="1" applyBorder="1"/>
    <xf numFmtId="165" fontId="5" fillId="0" borderId="1" xfId="20" applyNumberFormat="1" applyFont="1" applyBorder="1" applyAlignment="1" applyProtection="1">
      <alignment/>
      <protection/>
    </xf>
    <xf numFmtId="0" fontId="5" fillId="0" borderId="0" xfId="0" applyFont="1" applyBorder="1"/>
    <xf numFmtId="164" fontId="5" fillId="0" borderId="0" xfId="0" applyNumberFormat="1" applyFont="1" applyBorder="1"/>
    <xf numFmtId="0" fontId="6" fillId="0" borderId="0" xfId="0" applyFont="1" applyFill="1" applyBorder="1"/>
    <xf numFmtId="4" fontId="3" fillId="0" borderId="1" xfId="0" applyNumberFormat="1" applyFont="1" applyBorder="1" applyAlignment="1">
      <alignment horizontal="left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4" fontId="0" fillId="6" borderId="1" xfId="0" applyNumberFormat="1" applyFill="1" applyBorder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  <pageSetUpPr fitToPage="1"/>
  </sheetPr>
  <dimension ref="A1:H66"/>
  <sheetViews>
    <sheetView tabSelected="1" zoomScale="90" zoomScaleNormal="90" zoomScalePageLayoutView="90" workbookViewId="0" topLeftCell="A1">
      <selection activeCell="E11" sqref="E11"/>
    </sheetView>
  </sheetViews>
  <sheetFormatPr defaultColWidth="9.140625" defaultRowHeight="15"/>
  <cols>
    <col min="1" max="1" width="3.140625" style="0" bestFit="1" customWidth="1"/>
    <col min="2" max="2" width="58.421875" style="0" bestFit="1" customWidth="1"/>
    <col min="3" max="3" width="6.7109375" style="0" bestFit="1" customWidth="1"/>
    <col min="4" max="4" width="12.421875" style="0" bestFit="1" customWidth="1"/>
    <col min="5" max="5" width="14.8515625" style="0" bestFit="1" customWidth="1"/>
    <col min="6" max="6" width="12.57421875" style="0" bestFit="1" customWidth="1"/>
    <col min="7" max="7" width="10.8515625" style="0" bestFit="1" customWidth="1"/>
    <col min="8" max="8" width="12.00390625" style="0" bestFit="1" customWidth="1"/>
  </cols>
  <sheetData>
    <row r="1" spans="1:8" ht="15">
      <c r="A1" s="22" t="s">
        <v>0</v>
      </c>
      <c r="B1" s="23"/>
      <c r="C1" s="26" t="s">
        <v>79</v>
      </c>
      <c r="D1" s="26" t="s">
        <v>79</v>
      </c>
      <c r="E1" s="26" t="s">
        <v>79</v>
      </c>
      <c r="F1" s="26" t="s">
        <v>79</v>
      </c>
      <c r="G1" s="26" t="s">
        <v>79</v>
      </c>
      <c r="H1" s="26" t="s">
        <v>79</v>
      </c>
    </row>
    <row r="2" spans="1:8" ht="15">
      <c r="A2" s="24"/>
      <c r="B2" s="25"/>
      <c r="C2" s="26" t="s">
        <v>79</v>
      </c>
      <c r="D2" s="26" t="s">
        <v>79</v>
      </c>
      <c r="E2" s="26" t="s">
        <v>79</v>
      </c>
      <c r="F2" s="26" t="s">
        <v>79</v>
      </c>
      <c r="G2" s="26" t="s">
        <v>79</v>
      </c>
      <c r="H2" s="26" t="s">
        <v>79</v>
      </c>
    </row>
    <row r="3" spans="1:8" ht="15">
      <c r="A3" s="27" t="s">
        <v>1</v>
      </c>
      <c r="B3" s="28" t="s">
        <v>2</v>
      </c>
      <c r="C3" s="27" t="s">
        <v>3</v>
      </c>
      <c r="D3" s="27" t="s">
        <v>4</v>
      </c>
      <c r="E3" s="27" t="s">
        <v>5</v>
      </c>
      <c r="F3" s="27"/>
      <c r="G3" s="27"/>
      <c r="H3" s="27"/>
    </row>
    <row r="4" spans="1:8" ht="15">
      <c r="A4" s="27"/>
      <c r="B4" s="29"/>
      <c r="C4" s="27"/>
      <c r="D4" s="27"/>
      <c r="E4" s="27" t="s">
        <v>6</v>
      </c>
      <c r="F4" s="27" t="s">
        <v>7</v>
      </c>
      <c r="G4" s="27"/>
      <c r="H4" s="27" t="s">
        <v>8</v>
      </c>
    </row>
    <row r="5" spans="1:8" ht="30">
      <c r="A5" s="27"/>
      <c r="B5" s="1" t="s">
        <v>9</v>
      </c>
      <c r="C5" s="27"/>
      <c r="D5" s="27"/>
      <c r="E5" s="27"/>
      <c r="F5" s="2" t="s">
        <v>10</v>
      </c>
      <c r="G5" s="2" t="s">
        <v>11</v>
      </c>
      <c r="H5" s="27"/>
    </row>
    <row r="6" spans="1:8" ht="15">
      <c r="A6" s="3">
        <v>1</v>
      </c>
      <c r="B6" s="4" t="s">
        <v>12</v>
      </c>
      <c r="C6" s="4">
        <v>14</v>
      </c>
      <c r="D6" s="4" t="s">
        <v>13</v>
      </c>
      <c r="E6" s="30">
        <v>0</v>
      </c>
      <c r="F6" s="5">
        <f aca="true" t="shared" si="0" ref="F6:F18">C6*E6</f>
        <v>0</v>
      </c>
      <c r="G6" s="5"/>
      <c r="H6" s="5"/>
    </row>
    <row r="7" spans="1:8" ht="15">
      <c r="A7" s="3">
        <f>A6+1</f>
        <v>2</v>
      </c>
      <c r="B7" s="4" t="s">
        <v>14</v>
      </c>
      <c r="C7" s="4">
        <v>11</v>
      </c>
      <c r="D7" s="4" t="s">
        <v>13</v>
      </c>
      <c r="E7" s="30">
        <v>0</v>
      </c>
      <c r="F7" s="5">
        <f t="shared" si="0"/>
        <v>0</v>
      </c>
      <c r="G7" s="5"/>
      <c r="H7" s="5"/>
    </row>
    <row r="8" spans="1:8" ht="15">
      <c r="A8" s="3">
        <f aca="true" t="shared" si="1" ref="A8:A53">A7+1</f>
        <v>3</v>
      </c>
      <c r="B8" s="4" t="s">
        <v>15</v>
      </c>
      <c r="C8" s="4">
        <v>14</v>
      </c>
      <c r="D8" s="4" t="s">
        <v>13</v>
      </c>
      <c r="E8" s="30">
        <v>0</v>
      </c>
      <c r="F8" s="5">
        <f t="shared" si="0"/>
        <v>0</v>
      </c>
      <c r="G8" s="5"/>
      <c r="H8" s="5"/>
    </row>
    <row r="9" spans="1:8" ht="15">
      <c r="A9" s="3">
        <f t="shared" si="1"/>
        <v>4</v>
      </c>
      <c r="B9" s="4" t="s">
        <v>16</v>
      </c>
      <c r="C9" s="4">
        <v>3</v>
      </c>
      <c r="D9" s="4" t="s">
        <v>13</v>
      </c>
      <c r="E9" s="30">
        <v>0</v>
      </c>
      <c r="F9" s="5">
        <f t="shared" si="0"/>
        <v>0</v>
      </c>
      <c r="G9" s="5"/>
      <c r="H9" s="5"/>
    </row>
    <row r="10" spans="1:8" ht="15">
      <c r="A10" s="3">
        <f t="shared" si="1"/>
        <v>5</v>
      </c>
      <c r="B10" s="4" t="s">
        <v>17</v>
      </c>
      <c r="C10" s="4">
        <v>21</v>
      </c>
      <c r="D10" s="4" t="s">
        <v>13</v>
      </c>
      <c r="E10" s="30">
        <v>0</v>
      </c>
      <c r="F10" s="5">
        <f t="shared" si="0"/>
        <v>0</v>
      </c>
      <c r="G10" s="5"/>
      <c r="H10" s="5"/>
    </row>
    <row r="11" spans="1:8" ht="15">
      <c r="A11" s="3">
        <f t="shared" si="1"/>
        <v>6</v>
      </c>
      <c r="B11" s="4" t="s">
        <v>18</v>
      </c>
      <c r="C11" s="4">
        <v>13</v>
      </c>
      <c r="D11" s="4" t="s">
        <v>13</v>
      </c>
      <c r="E11" s="30">
        <v>0</v>
      </c>
      <c r="F11" s="5">
        <f t="shared" si="0"/>
        <v>0</v>
      </c>
      <c r="G11" s="5"/>
      <c r="H11" s="5"/>
    </row>
    <row r="12" spans="1:8" ht="15">
      <c r="A12" s="3">
        <f t="shared" si="1"/>
        <v>7</v>
      </c>
      <c r="B12" s="4" t="s">
        <v>19</v>
      </c>
      <c r="C12" s="4">
        <v>800</v>
      </c>
      <c r="D12" s="4" t="s">
        <v>20</v>
      </c>
      <c r="E12" s="30">
        <v>0</v>
      </c>
      <c r="F12" s="5">
        <f t="shared" si="0"/>
        <v>0</v>
      </c>
      <c r="G12" s="5"/>
      <c r="H12" s="5"/>
    </row>
    <row r="13" spans="1:8" ht="15">
      <c r="A13" s="3">
        <f t="shared" si="1"/>
        <v>8</v>
      </c>
      <c r="B13" s="3" t="s">
        <v>21</v>
      </c>
      <c r="C13" s="3">
        <v>1</v>
      </c>
      <c r="D13" s="3" t="s">
        <v>22</v>
      </c>
      <c r="E13" s="30">
        <v>0</v>
      </c>
      <c r="F13" s="5">
        <f t="shared" si="0"/>
        <v>0</v>
      </c>
      <c r="G13" s="6"/>
      <c r="H13" s="5"/>
    </row>
    <row r="14" spans="1:8" ht="15">
      <c r="A14" s="3">
        <f t="shared" si="1"/>
        <v>9</v>
      </c>
      <c r="B14" s="4" t="s">
        <v>23</v>
      </c>
      <c r="C14" s="4">
        <v>76</v>
      </c>
      <c r="D14" s="4" t="s">
        <v>24</v>
      </c>
      <c r="E14" s="30">
        <v>0</v>
      </c>
      <c r="F14" s="5">
        <f t="shared" si="0"/>
        <v>0</v>
      </c>
      <c r="G14" s="5"/>
      <c r="H14" s="5"/>
    </row>
    <row r="15" spans="1:8" ht="15">
      <c r="A15" s="3">
        <f t="shared" si="1"/>
        <v>10</v>
      </c>
      <c r="B15" s="4" t="s">
        <v>25</v>
      </c>
      <c r="C15" s="4">
        <v>76</v>
      </c>
      <c r="D15" s="4" t="s">
        <v>24</v>
      </c>
      <c r="E15" s="30">
        <v>0</v>
      </c>
      <c r="F15" s="5">
        <f t="shared" si="0"/>
        <v>0</v>
      </c>
      <c r="G15" s="5"/>
      <c r="H15" s="5"/>
    </row>
    <row r="16" spans="1:8" ht="15">
      <c r="A16" s="3">
        <f t="shared" si="1"/>
        <v>11</v>
      </c>
      <c r="B16" s="4" t="s">
        <v>26</v>
      </c>
      <c r="C16" s="4">
        <v>800</v>
      </c>
      <c r="D16" s="4" t="s">
        <v>20</v>
      </c>
      <c r="E16" s="30">
        <v>0</v>
      </c>
      <c r="F16" s="5">
        <f t="shared" si="0"/>
        <v>0</v>
      </c>
      <c r="G16" s="5"/>
      <c r="H16" s="5"/>
    </row>
    <row r="17" spans="1:8" ht="15">
      <c r="A17" s="3">
        <f t="shared" si="1"/>
        <v>12</v>
      </c>
      <c r="B17" s="4" t="s">
        <v>27</v>
      </c>
      <c r="C17" s="4">
        <v>152</v>
      </c>
      <c r="D17" s="4" t="s">
        <v>13</v>
      </c>
      <c r="E17" s="30">
        <v>0</v>
      </c>
      <c r="F17" s="5">
        <f t="shared" si="0"/>
        <v>0</v>
      </c>
      <c r="G17" s="5"/>
      <c r="H17" s="5"/>
    </row>
    <row r="18" spans="1:8" ht="15">
      <c r="A18" s="3">
        <f t="shared" si="1"/>
        <v>13</v>
      </c>
      <c r="B18" s="4" t="s">
        <v>28</v>
      </c>
      <c r="C18" s="4">
        <v>76</v>
      </c>
      <c r="D18" s="4" t="s">
        <v>29</v>
      </c>
      <c r="E18" s="30">
        <v>0</v>
      </c>
      <c r="F18" s="5">
        <f t="shared" si="0"/>
        <v>0</v>
      </c>
      <c r="G18" s="5"/>
      <c r="H18" s="5"/>
    </row>
    <row r="19" spans="1:8" ht="15">
      <c r="A19" s="3">
        <f t="shared" si="1"/>
        <v>14</v>
      </c>
      <c r="B19" s="4" t="s">
        <v>30</v>
      </c>
      <c r="C19" s="4">
        <v>25</v>
      </c>
      <c r="D19" s="4" t="s">
        <v>13</v>
      </c>
      <c r="E19" s="30">
        <v>0</v>
      </c>
      <c r="F19" s="5"/>
      <c r="G19" s="5"/>
      <c r="H19" s="5">
        <f aca="true" t="shared" si="2" ref="H19:H50">C19*E19</f>
        <v>0</v>
      </c>
    </row>
    <row r="20" spans="1:8" ht="15">
      <c r="A20" s="3">
        <f t="shared" si="1"/>
        <v>15</v>
      </c>
      <c r="B20" s="4" t="s">
        <v>31</v>
      </c>
      <c r="C20" s="4">
        <v>14</v>
      </c>
      <c r="D20" s="4" t="s">
        <v>13</v>
      </c>
      <c r="E20" s="30">
        <v>0</v>
      </c>
      <c r="F20" s="5"/>
      <c r="G20" s="5"/>
      <c r="H20" s="5">
        <f t="shared" si="2"/>
        <v>0</v>
      </c>
    </row>
    <row r="21" spans="1:8" ht="15">
      <c r="A21" s="3">
        <f t="shared" si="1"/>
        <v>16</v>
      </c>
      <c r="B21" s="4" t="s">
        <v>32</v>
      </c>
      <c r="C21" s="4">
        <v>24</v>
      </c>
      <c r="D21" s="4" t="s">
        <v>13</v>
      </c>
      <c r="E21" s="30">
        <v>0</v>
      </c>
      <c r="F21" s="5"/>
      <c r="G21" s="5"/>
      <c r="H21" s="5">
        <f t="shared" si="2"/>
        <v>0</v>
      </c>
    </row>
    <row r="22" spans="1:8" ht="15">
      <c r="A22" s="3">
        <f t="shared" si="1"/>
        <v>17</v>
      </c>
      <c r="B22" s="4" t="s">
        <v>33</v>
      </c>
      <c r="C22" s="4">
        <v>13</v>
      </c>
      <c r="D22" s="4" t="s">
        <v>13</v>
      </c>
      <c r="E22" s="30">
        <v>0</v>
      </c>
      <c r="F22" s="5"/>
      <c r="G22" s="5"/>
      <c r="H22" s="5">
        <f t="shared" si="2"/>
        <v>0</v>
      </c>
    </row>
    <row r="23" spans="1:8" ht="15">
      <c r="A23" s="3">
        <f t="shared" si="1"/>
        <v>18</v>
      </c>
      <c r="B23" s="4" t="s">
        <v>34</v>
      </c>
      <c r="C23" s="4">
        <v>76</v>
      </c>
      <c r="D23" s="4" t="s">
        <v>13</v>
      </c>
      <c r="E23" s="30">
        <v>0</v>
      </c>
      <c r="F23" s="5"/>
      <c r="G23" s="5"/>
      <c r="H23" s="5">
        <f t="shared" si="2"/>
        <v>0</v>
      </c>
    </row>
    <row r="24" spans="1:8" ht="15">
      <c r="A24" s="3">
        <f t="shared" si="1"/>
        <v>19</v>
      </c>
      <c r="B24" s="4" t="s">
        <v>35</v>
      </c>
      <c r="C24" s="4">
        <v>25</v>
      </c>
      <c r="D24" s="4" t="s">
        <v>13</v>
      </c>
      <c r="E24" s="30">
        <v>0</v>
      </c>
      <c r="F24" s="5"/>
      <c r="G24" s="5"/>
      <c r="H24" s="5">
        <f t="shared" si="2"/>
        <v>0</v>
      </c>
    </row>
    <row r="25" spans="1:8" ht="15">
      <c r="A25" s="3">
        <f t="shared" si="1"/>
        <v>20</v>
      </c>
      <c r="B25" s="4" t="s">
        <v>36</v>
      </c>
      <c r="C25" s="4">
        <v>152</v>
      </c>
      <c r="D25" s="4" t="s">
        <v>13</v>
      </c>
      <c r="E25" s="30">
        <v>0</v>
      </c>
      <c r="F25" s="5"/>
      <c r="G25" s="5"/>
      <c r="H25" s="5">
        <f t="shared" si="2"/>
        <v>0</v>
      </c>
    </row>
    <row r="26" spans="1:8" ht="15">
      <c r="A26" s="3">
        <f t="shared" si="1"/>
        <v>21</v>
      </c>
      <c r="B26" s="4" t="s">
        <v>37</v>
      </c>
      <c r="C26" s="4">
        <v>450</v>
      </c>
      <c r="D26" s="4" t="s">
        <v>20</v>
      </c>
      <c r="E26" s="30">
        <v>0</v>
      </c>
      <c r="F26" s="5"/>
      <c r="G26" s="5"/>
      <c r="H26" s="5">
        <f t="shared" si="2"/>
        <v>0</v>
      </c>
    </row>
    <row r="27" spans="1:8" ht="15">
      <c r="A27" s="3">
        <f t="shared" si="1"/>
        <v>22</v>
      </c>
      <c r="B27" s="4" t="s">
        <v>38</v>
      </c>
      <c r="C27" s="4">
        <v>76</v>
      </c>
      <c r="D27" s="4" t="s">
        <v>13</v>
      </c>
      <c r="E27" s="30">
        <v>0</v>
      </c>
      <c r="F27" s="5"/>
      <c r="G27" s="5"/>
      <c r="H27" s="5">
        <f t="shared" si="2"/>
        <v>0</v>
      </c>
    </row>
    <row r="28" spans="1:8" ht="15">
      <c r="A28" s="3">
        <f t="shared" si="1"/>
        <v>23</v>
      </c>
      <c r="B28" s="4" t="s">
        <v>39</v>
      </c>
      <c r="C28" s="4">
        <v>62</v>
      </c>
      <c r="D28" s="4" t="s">
        <v>13</v>
      </c>
      <c r="E28" s="30">
        <v>0</v>
      </c>
      <c r="F28" s="5"/>
      <c r="G28" s="5"/>
      <c r="H28" s="5">
        <f t="shared" si="2"/>
        <v>0</v>
      </c>
    </row>
    <row r="29" spans="1:8" ht="15">
      <c r="A29" s="3">
        <f t="shared" si="1"/>
        <v>24</v>
      </c>
      <c r="B29" s="4" t="s">
        <v>40</v>
      </c>
      <c r="C29" s="4">
        <v>200</v>
      </c>
      <c r="D29" s="4" t="s">
        <v>20</v>
      </c>
      <c r="E29" s="30">
        <v>0</v>
      </c>
      <c r="F29" s="5"/>
      <c r="G29" s="5"/>
      <c r="H29" s="5">
        <f t="shared" si="2"/>
        <v>0</v>
      </c>
    </row>
    <row r="30" spans="1:8" ht="15">
      <c r="A30" s="3">
        <f t="shared" si="1"/>
        <v>25</v>
      </c>
      <c r="B30" s="4" t="s">
        <v>41</v>
      </c>
      <c r="C30" s="4">
        <v>200</v>
      </c>
      <c r="D30" s="4" t="s">
        <v>20</v>
      </c>
      <c r="E30" s="30">
        <v>0</v>
      </c>
      <c r="F30" s="5"/>
      <c r="G30" s="5"/>
      <c r="H30" s="5">
        <f t="shared" si="2"/>
        <v>0</v>
      </c>
    </row>
    <row r="31" spans="1:8" ht="15">
      <c r="A31" s="3">
        <f t="shared" si="1"/>
        <v>26</v>
      </c>
      <c r="B31" s="4" t="s">
        <v>42</v>
      </c>
      <c r="C31" s="4">
        <v>31</v>
      </c>
      <c r="D31" s="4" t="s">
        <v>20</v>
      </c>
      <c r="E31" s="30">
        <v>0</v>
      </c>
      <c r="F31" s="5"/>
      <c r="G31" s="5"/>
      <c r="H31" s="5">
        <f t="shared" si="2"/>
        <v>0</v>
      </c>
    </row>
    <row r="32" spans="1:8" ht="15">
      <c r="A32" s="3">
        <f t="shared" si="1"/>
        <v>27</v>
      </c>
      <c r="B32" s="4" t="s">
        <v>43</v>
      </c>
      <c r="C32" s="4">
        <v>75</v>
      </c>
      <c r="D32" s="4" t="s">
        <v>13</v>
      </c>
      <c r="E32" s="30">
        <v>0</v>
      </c>
      <c r="F32" s="5"/>
      <c r="G32" s="5"/>
      <c r="H32" s="5">
        <f t="shared" si="2"/>
        <v>0</v>
      </c>
    </row>
    <row r="33" spans="1:8" ht="15">
      <c r="A33" s="3">
        <f t="shared" si="1"/>
        <v>28</v>
      </c>
      <c r="B33" s="4" t="s">
        <v>44</v>
      </c>
      <c r="C33" s="4">
        <v>76</v>
      </c>
      <c r="D33" s="4" t="s">
        <v>13</v>
      </c>
      <c r="E33" s="30">
        <v>0</v>
      </c>
      <c r="F33" s="5"/>
      <c r="G33" s="5"/>
      <c r="H33" s="5">
        <f t="shared" si="2"/>
        <v>0</v>
      </c>
    </row>
    <row r="34" spans="1:8" ht="15">
      <c r="A34" s="3">
        <f t="shared" si="1"/>
        <v>29</v>
      </c>
      <c r="B34" s="4" t="s">
        <v>45</v>
      </c>
      <c r="C34" s="4">
        <v>39</v>
      </c>
      <c r="D34" s="4" t="s">
        <v>13</v>
      </c>
      <c r="E34" s="30">
        <v>0</v>
      </c>
      <c r="F34" s="5"/>
      <c r="G34" s="5"/>
      <c r="H34" s="5">
        <f t="shared" si="2"/>
        <v>0</v>
      </c>
    </row>
    <row r="35" spans="1:8" ht="15">
      <c r="A35" s="3">
        <f t="shared" si="1"/>
        <v>30</v>
      </c>
      <c r="B35" s="4" t="s">
        <v>46</v>
      </c>
      <c r="C35" s="4">
        <v>37</v>
      </c>
      <c r="D35" s="4" t="s">
        <v>13</v>
      </c>
      <c r="E35" s="30">
        <v>0</v>
      </c>
      <c r="F35" s="5"/>
      <c r="G35" s="5"/>
      <c r="H35" s="5">
        <f t="shared" si="2"/>
        <v>0</v>
      </c>
    </row>
    <row r="36" spans="1:8" ht="15">
      <c r="A36" s="3">
        <f t="shared" si="1"/>
        <v>31</v>
      </c>
      <c r="B36" s="4" t="s">
        <v>47</v>
      </c>
      <c r="C36" s="4">
        <v>39</v>
      </c>
      <c r="D36" s="4" t="s">
        <v>48</v>
      </c>
      <c r="E36" s="30">
        <v>0</v>
      </c>
      <c r="F36" s="5"/>
      <c r="G36" s="5"/>
      <c r="H36" s="5">
        <f t="shared" si="2"/>
        <v>0</v>
      </c>
    </row>
    <row r="37" spans="1:8" ht="15">
      <c r="A37" s="3">
        <f t="shared" si="1"/>
        <v>32</v>
      </c>
      <c r="B37" s="4" t="s">
        <v>49</v>
      </c>
      <c r="C37" s="4">
        <v>76</v>
      </c>
      <c r="D37" s="4" t="s">
        <v>13</v>
      </c>
      <c r="E37" s="30">
        <v>0</v>
      </c>
      <c r="F37" s="5"/>
      <c r="G37" s="5"/>
      <c r="H37" s="5">
        <f t="shared" si="2"/>
        <v>0</v>
      </c>
    </row>
    <row r="38" spans="1:8" ht="15">
      <c r="A38" s="3">
        <f t="shared" si="1"/>
        <v>33</v>
      </c>
      <c r="B38" s="4" t="s">
        <v>50</v>
      </c>
      <c r="C38" s="4">
        <v>76</v>
      </c>
      <c r="D38" s="4" t="s">
        <v>13</v>
      </c>
      <c r="E38" s="30">
        <v>0</v>
      </c>
      <c r="F38" s="5"/>
      <c r="G38" s="5"/>
      <c r="H38" s="5">
        <f t="shared" si="2"/>
        <v>0</v>
      </c>
    </row>
    <row r="39" spans="1:8" ht="15">
      <c r="A39" s="3">
        <f t="shared" si="1"/>
        <v>34</v>
      </c>
      <c r="B39" s="4" t="s">
        <v>51</v>
      </c>
      <c r="C39" s="4">
        <v>450</v>
      </c>
      <c r="D39" s="4" t="s">
        <v>20</v>
      </c>
      <c r="E39" s="30">
        <v>0</v>
      </c>
      <c r="F39" s="5"/>
      <c r="G39" s="5"/>
      <c r="H39" s="5">
        <f t="shared" si="2"/>
        <v>0</v>
      </c>
    </row>
    <row r="40" spans="1:8" ht="15">
      <c r="A40" s="3">
        <f t="shared" si="1"/>
        <v>35</v>
      </c>
      <c r="B40" s="4" t="s">
        <v>52</v>
      </c>
      <c r="C40" s="4">
        <v>152</v>
      </c>
      <c r="D40" s="4" t="s">
        <v>13</v>
      </c>
      <c r="E40" s="30">
        <v>0</v>
      </c>
      <c r="F40" s="5"/>
      <c r="G40" s="5"/>
      <c r="H40" s="5">
        <f t="shared" si="2"/>
        <v>0</v>
      </c>
    </row>
    <row r="41" spans="1:8" ht="15">
      <c r="A41" s="3">
        <f t="shared" si="1"/>
        <v>36</v>
      </c>
      <c r="B41" s="4" t="s">
        <v>53</v>
      </c>
      <c r="C41" s="4">
        <v>76</v>
      </c>
      <c r="D41" s="4" t="s">
        <v>13</v>
      </c>
      <c r="E41" s="30">
        <v>0</v>
      </c>
      <c r="F41" s="5"/>
      <c r="G41" s="5"/>
      <c r="H41" s="5">
        <f t="shared" si="2"/>
        <v>0</v>
      </c>
    </row>
    <row r="42" spans="1:8" ht="15">
      <c r="A42" s="3">
        <f t="shared" si="1"/>
        <v>37</v>
      </c>
      <c r="B42" s="4" t="s">
        <v>54</v>
      </c>
      <c r="C42" s="4">
        <v>76</v>
      </c>
      <c r="D42" s="4" t="s">
        <v>13</v>
      </c>
      <c r="E42" s="30">
        <v>0</v>
      </c>
      <c r="F42" s="5"/>
      <c r="G42" s="5"/>
      <c r="H42" s="5">
        <f t="shared" si="2"/>
        <v>0</v>
      </c>
    </row>
    <row r="43" spans="1:8" ht="15">
      <c r="A43" s="3">
        <f t="shared" si="1"/>
        <v>38</v>
      </c>
      <c r="B43" s="4" t="s">
        <v>55</v>
      </c>
      <c r="C43" s="4">
        <v>62</v>
      </c>
      <c r="D43" s="4" t="s">
        <v>13</v>
      </c>
      <c r="E43" s="30">
        <v>0</v>
      </c>
      <c r="F43" s="5"/>
      <c r="G43" s="5"/>
      <c r="H43" s="5">
        <f t="shared" si="2"/>
        <v>0</v>
      </c>
    </row>
    <row r="44" spans="1:8" ht="15">
      <c r="A44" s="3">
        <f t="shared" si="1"/>
        <v>39</v>
      </c>
      <c r="B44" s="4" t="s">
        <v>56</v>
      </c>
      <c r="C44" s="4">
        <v>200</v>
      </c>
      <c r="D44" s="4" t="s">
        <v>20</v>
      </c>
      <c r="E44" s="30">
        <v>0</v>
      </c>
      <c r="F44" s="5"/>
      <c r="G44" s="5"/>
      <c r="H44" s="5">
        <f t="shared" si="2"/>
        <v>0</v>
      </c>
    </row>
    <row r="45" spans="1:8" ht="15">
      <c r="A45" s="3">
        <f t="shared" si="1"/>
        <v>40</v>
      </c>
      <c r="B45" s="4" t="s">
        <v>57</v>
      </c>
      <c r="C45" s="4">
        <v>200</v>
      </c>
      <c r="D45" s="4" t="s">
        <v>20</v>
      </c>
      <c r="E45" s="30">
        <v>0</v>
      </c>
      <c r="F45" s="5"/>
      <c r="G45" s="5"/>
      <c r="H45" s="5">
        <f t="shared" si="2"/>
        <v>0</v>
      </c>
    </row>
    <row r="46" spans="1:8" ht="15">
      <c r="A46" s="3">
        <f t="shared" si="1"/>
        <v>41</v>
      </c>
      <c r="B46" s="4" t="s">
        <v>58</v>
      </c>
      <c r="C46" s="4">
        <v>31</v>
      </c>
      <c r="D46" s="4" t="s">
        <v>20</v>
      </c>
      <c r="E46" s="30">
        <v>0</v>
      </c>
      <c r="F46" s="5"/>
      <c r="G46" s="5"/>
      <c r="H46" s="5">
        <f t="shared" si="2"/>
        <v>0</v>
      </c>
    </row>
    <row r="47" spans="1:8" ht="15">
      <c r="A47" s="3">
        <f t="shared" si="1"/>
        <v>42</v>
      </c>
      <c r="B47" s="4" t="s">
        <v>59</v>
      </c>
      <c r="C47" s="4">
        <v>46</v>
      </c>
      <c r="D47" s="4" t="s">
        <v>60</v>
      </c>
      <c r="E47" s="30">
        <v>0</v>
      </c>
      <c r="F47" s="5"/>
      <c r="G47" s="5"/>
      <c r="H47" s="5">
        <f t="shared" si="2"/>
        <v>0</v>
      </c>
    </row>
    <row r="48" spans="1:8" ht="15">
      <c r="A48" s="3">
        <f t="shared" si="1"/>
        <v>43</v>
      </c>
      <c r="B48" s="4" t="s">
        <v>61</v>
      </c>
      <c r="C48" s="4">
        <v>1</v>
      </c>
      <c r="D48" s="4" t="s">
        <v>24</v>
      </c>
      <c r="E48" s="30">
        <v>0</v>
      </c>
      <c r="F48" s="5"/>
      <c r="G48" s="5"/>
      <c r="H48" s="5">
        <f t="shared" si="2"/>
        <v>0</v>
      </c>
    </row>
    <row r="49" spans="1:8" ht="15">
      <c r="A49" s="3">
        <f t="shared" si="1"/>
        <v>44</v>
      </c>
      <c r="B49" s="4" t="s">
        <v>62</v>
      </c>
      <c r="C49" s="4">
        <v>1</v>
      </c>
      <c r="D49" s="4" t="s">
        <v>24</v>
      </c>
      <c r="E49" s="30">
        <v>0</v>
      </c>
      <c r="F49" s="5"/>
      <c r="G49" s="5"/>
      <c r="H49" s="5">
        <f t="shared" si="2"/>
        <v>0</v>
      </c>
    </row>
    <row r="50" spans="1:8" ht="15">
      <c r="A50" s="3">
        <f t="shared" si="1"/>
        <v>45</v>
      </c>
      <c r="B50" s="3" t="s">
        <v>63</v>
      </c>
      <c r="C50" s="3">
        <v>1</v>
      </c>
      <c r="D50" s="3" t="s">
        <v>24</v>
      </c>
      <c r="E50" s="30">
        <v>0</v>
      </c>
      <c r="F50" s="6"/>
      <c r="G50" s="5"/>
      <c r="H50" s="5">
        <f t="shared" si="2"/>
        <v>0</v>
      </c>
    </row>
    <row r="51" spans="1:8" ht="15">
      <c r="A51" s="3">
        <f t="shared" si="1"/>
        <v>46</v>
      </c>
      <c r="B51" s="3" t="s">
        <v>64</v>
      </c>
      <c r="C51" s="3">
        <v>1</v>
      </c>
      <c r="D51" s="3" t="s">
        <v>24</v>
      </c>
      <c r="E51" s="30">
        <v>0</v>
      </c>
      <c r="F51" s="5">
        <f>C51*E51</f>
        <v>0</v>
      </c>
      <c r="G51" s="5"/>
      <c r="H51" s="5"/>
    </row>
    <row r="52" spans="1:8" ht="15">
      <c r="A52" s="3">
        <f t="shared" si="1"/>
        <v>47</v>
      </c>
      <c r="B52" s="3" t="s">
        <v>65</v>
      </c>
      <c r="C52" s="3">
        <v>1</v>
      </c>
      <c r="D52" s="3" t="s">
        <v>24</v>
      </c>
      <c r="E52" s="30">
        <v>0</v>
      </c>
      <c r="F52" s="5">
        <f>C52*E52</f>
        <v>0</v>
      </c>
      <c r="G52" s="5"/>
      <c r="H52" s="5"/>
    </row>
    <row r="53" spans="1:8" ht="15">
      <c r="A53" s="3">
        <f t="shared" si="1"/>
        <v>48</v>
      </c>
      <c r="B53" s="3" t="s">
        <v>66</v>
      </c>
      <c r="C53" s="3">
        <v>1</v>
      </c>
      <c r="D53" s="3" t="s">
        <v>24</v>
      </c>
      <c r="E53" s="30">
        <v>0</v>
      </c>
      <c r="F53" s="5"/>
      <c r="G53" s="5"/>
      <c r="H53" s="5">
        <f aca="true" t="shared" si="3" ref="H53">C53*E53</f>
        <v>0</v>
      </c>
    </row>
    <row r="54" spans="1:8" ht="15">
      <c r="A54" s="7"/>
      <c r="B54" s="7"/>
      <c r="C54" s="7"/>
      <c r="D54" s="7"/>
      <c r="E54" s="7"/>
      <c r="F54" s="7"/>
      <c r="G54" s="7"/>
      <c r="H54" s="7"/>
    </row>
    <row r="55" spans="1:8" ht="15">
      <c r="A55" s="7"/>
      <c r="B55" s="8" t="s">
        <v>67</v>
      </c>
      <c r="C55" s="21">
        <f>SUM(F55:H55)</f>
        <v>0</v>
      </c>
      <c r="D55" s="21"/>
      <c r="E55" s="7"/>
      <c r="F55" s="9">
        <f>SUM(F6:F53)</f>
        <v>0</v>
      </c>
      <c r="G55" s="9">
        <f>SUM(G6:G53)</f>
        <v>0</v>
      </c>
      <c r="H55" s="9">
        <f>SUM(H6:H53)</f>
        <v>0</v>
      </c>
    </row>
    <row r="56" spans="1:8" ht="15">
      <c r="A56" s="10"/>
      <c r="B56" s="11"/>
      <c r="C56" s="10"/>
      <c r="D56" s="10"/>
      <c r="E56" s="10"/>
      <c r="F56" s="11"/>
      <c r="G56" s="11"/>
      <c r="H56" s="11"/>
    </row>
    <row r="57" spans="1:8" s="13" customFormat="1" ht="11.25">
      <c r="A57" s="12"/>
      <c r="B57" s="12" t="s">
        <v>68</v>
      </c>
      <c r="C57" s="12"/>
      <c r="D57" s="12" t="s">
        <v>69</v>
      </c>
      <c r="E57" s="12"/>
      <c r="F57" s="12" t="s">
        <v>70</v>
      </c>
      <c r="G57" s="12" t="s">
        <v>71</v>
      </c>
      <c r="H57" s="12" t="s">
        <v>72</v>
      </c>
    </row>
    <row r="58" spans="1:8" s="13" customFormat="1" ht="11.25">
      <c r="A58" s="14">
        <v>1</v>
      </c>
      <c r="B58" s="14" t="s">
        <v>73</v>
      </c>
      <c r="C58" s="14"/>
      <c r="D58" s="15"/>
      <c r="E58" s="14"/>
      <c r="F58" s="16">
        <f>C55</f>
        <v>0</v>
      </c>
      <c r="G58" s="16">
        <f>0.21*F58</f>
        <v>0</v>
      </c>
      <c r="H58" s="16">
        <f>F58+G58</f>
        <v>0</v>
      </c>
    </row>
    <row r="59" spans="1:8" s="13" customFormat="1" ht="11.25">
      <c r="A59" s="14">
        <v>2</v>
      </c>
      <c r="B59" s="14" t="s">
        <v>74</v>
      </c>
      <c r="C59" s="14"/>
      <c r="D59" s="17">
        <f>IF(F58&gt;0,F59/F58,0)</f>
        <v>0</v>
      </c>
      <c r="E59" s="14"/>
      <c r="F59" s="16">
        <f>(F55+G55)</f>
        <v>0</v>
      </c>
      <c r="G59" s="16">
        <f>0.21*F59</f>
        <v>0</v>
      </c>
      <c r="H59" s="16">
        <f>F59+G59</f>
        <v>0</v>
      </c>
    </row>
    <row r="60" spans="1:8" s="13" customFormat="1" ht="11.25">
      <c r="A60" s="14">
        <v>3</v>
      </c>
      <c r="B60" s="14" t="s">
        <v>75</v>
      </c>
      <c r="C60" s="14"/>
      <c r="D60" s="17">
        <f>1-D59</f>
        <v>1</v>
      </c>
      <c r="E60" s="14"/>
      <c r="F60" s="16">
        <f>H55</f>
        <v>0</v>
      </c>
      <c r="G60" s="16">
        <f>0.21*F60</f>
        <v>0</v>
      </c>
      <c r="H60" s="16">
        <f>F60+G60</f>
        <v>0</v>
      </c>
    </row>
    <row r="61" spans="1:8" s="13" customFormat="1" ht="11.25">
      <c r="A61" s="18"/>
      <c r="B61" s="18"/>
      <c r="C61" s="18"/>
      <c r="D61" s="18"/>
      <c r="E61" s="18"/>
      <c r="F61" s="19"/>
      <c r="G61" s="19"/>
      <c r="H61" s="19"/>
    </row>
    <row r="62" spans="1:8" s="13" customFormat="1" ht="11.25">
      <c r="A62" s="14">
        <v>4</v>
      </c>
      <c r="B62" s="14" t="s">
        <v>76</v>
      </c>
      <c r="C62" s="14"/>
      <c r="D62" s="14"/>
      <c r="E62" s="14"/>
      <c r="F62" s="16">
        <f>F59</f>
        <v>0</v>
      </c>
      <c r="G62" s="16">
        <f>0.21*F62</f>
        <v>0</v>
      </c>
      <c r="H62" s="16">
        <f>F62+G62</f>
        <v>0</v>
      </c>
    </row>
    <row r="63" spans="1:8" s="13" customFormat="1" ht="11.25">
      <c r="A63" s="14">
        <v>5</v>
      </c>
      <c r="B63" s="14" t="s">
        <v>77</v>
      </c>
      <c r="C63" s="14"/>
      <c r="D63" s="17">
        <f>IF(F62&gt;0,F63/F62,0)</f>
        <v>0</v>
      </c>
      <c r="E63" s="14"/>
      <c r="F63" s="16">
        <f>F55</f>
        <v>0</v>
      </c>
      <c r="G63" s="16">
        <f>0.21*F63</f>
        <v>0</v>
      </c>
      <c r="H63" s="16">
        <f>F63+G63</f>
        <v>0</v>
      </c>
    </row>
    <row r="64" spans="1:8" s="13" customFormat="1" ht="11.25">
      <c r="A64" s="14">
        <v>6</v>
      </c>
      <c r="B64" s="14" t="s">
        <v>78</v>
      </c>
      <c r="C64" s="14"/>
      <c r="D64" s="17">
        <f>1-D63</f>
        <v>1</v>
      </c>
      <c r="E64" s="14"/>
      <c r="F64" s="16">
        <f>G55</f>
        <v>0</v>
      </c>
      <c r="G64" s="16">
        <f>0.21*F64</f>
        <v>0</v>
      </c>
      <c r="H64" s="16">
        <f>F64+G64</f>
        <v>0</v>
      </c>
    </row>
    <row r="66" ht="15.75">
      <c r="B66" s="20"/>
    </row>
  </sheetData>
  <sheetProtection password="CEAC" sheet="1" objects="1" scenarios="1" selectLockedCells="1"/>
  <mergeCells count="11">
    <mergeCell ref="C55:D55"/>
    <mergeCell ref="A1:B2"/>
    <mergeCell ref="C1:H2"/>
    <mergeCell ref="A3:A5"/>
    <mergeCell ref="B3:B4"/>
    <mergeCell ref="C3:C5"/>
    <mergeCell ref="D3:D5"/>
    <mergeCell ref="E3:H3"/>
    <mergeCell ref="E4:E5"/>
    <mergeCell ref="F4:G4"/>
    <mergeCell ref="H4:H5"/>
  </mergeCells>
  <printOptions/>
  <pageMargins left="0.5118110236220472" right="0.5118110236220472" top="0.5905511811023623" bottom="0.5905511811023623" header="0.31496062992125984" footer="0.31496062992125984"/>
  <pageSetup fitToHeight="0" fitToWidth="1" horizontalDpi="600" verticalDpi="600" orientation="portrait" paperSize="9" scale="70" r:id="rId1"/>
  <headerFooter>
    <oddHeader>&amp;C&amp;14Položkový rozpočet&amp;R&amp;8Příloha č.2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j</cp:lastModifiedBy>
  <dcterms:created xsi:type="dcterms:W3CDTF">2021-04-29T07:50:34Z</dcterms:created>
  <dcterms:modified xsi:type="dcterms:W3CDTF">2021-05-14T07:39:19Z</dcterms:modified>
  <cp:category/>
  <cp:version/>
  <cp:contentType/>
  <cp:contentStatus/>
</cp:coreProperties>
</file>