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filterPrivacy="1"/>
  <bookViews>
    <workbookView xWindow="65416" yWindow="65416" windowWidth="29040" windowHeight="15720" activeTab="0"/>
  </bookViews>
  <sheets>
    <sheet name="Položkový rozpočet" sheetId="1" r:id="rId1"/>
  </sheets>
  <definedNames>
    <definedName name="_xlnm.Print_Area" localSheetId="0">'Položkový rozpočet'!$A$1:$N$65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<sst xmlns="http://schemas.openxmlformats.org/spreadsheetml/2006/main" count="215" uniqueCount="131">
  <si>
    <t>Položkový rozpočet akce "Rekonstrukce veřejného osvětlení Milevsko – výměna svítidel 2023"</t>
  </si>
  <si>
    <t>Číslo</t>
  </si>
  <si>
    <t>Položka</t>
  </si>
  <si>
    <t>Množství</t>
  </si>
  <si>
    <t>MJ</t>
  </si>
  <si>
    <t>Výdaje v Kč bez DPH</t>
  </si>
  <si>
    <t>DPH 21%</t>
  </si>
  <si>
    <t>Výdaje v Kč s DPH</t>
  </si>
  <si>
    <t>Kč/MJ</t>
  </si>
  <si>
    <t>Způsobilé</t>
  </si>
  <si>
    <t>Nezpůsobilé</t>
  </si>
  <si>
    <t>DPH celkem</t>
  </si>
  <si>
    <t>Celkem</t>
  </si>
  <si>
    <t>1.</t>
  </si>
  <si>
    <t>Materiál</t>
  </si>
  <si>
    <t>1.1.</t>
  </si>
  <si>
    <t>Svítidlo konfigurace 1</t>
  </si>
  <si>
    <t>ks</t>
  </si>
  <si>
    <t>x</t>
  </si>
  <si>
    <t>1.2.</t>
  </si>
  <si>
    <t>Svítidlo konfigurace 2S (sadové)</t>
  </si>
  <si>
    <t>1.3.</t>
  </si>
  <si>
    <t>Svítidlo konfigurace 2U (uliční)</t>
  </si>
  <si>
    <t>1.4.</t>
  </si>
  <si>
    <t>Svítidlo konfigurace 3</t>
  </si>
  <si>
    <t>1.5.</t>
  </si>
  <si>
    <t xml:space="preserve">Svítidlo konfigurace 4 </t>
  </si>
  <si>
    <t>1.6.</t>
  </si>
  <si>
    <t>Svítidlo konfigurace 5</t>
  </si>
  <si>
    <t>1.7.</t>
  </si>
  <si>
    <t>Svítidlo konfigurace 6</t>
  </si>
  <si>
    <t>1.8.</t>
  </si>
  <si>
    <t>Svítidlo konfigurace 7</t>
  </si>
  <si>
    <t>1.9.</t>
  </si>
  <si>
    <t>Svítidlo konfigurace 8S (sadové)</t>
  </si>
  <si>
    <t>1.10.</t>
  </si>
  <si>
    <t>Svítidlo konfigurace 8U (uliční)</t>
  </si>
  <si>
    <t>1.11.</t>
  </si>
  <si>
    <t>Svítidlo konfigurace 9</t>
  </si>
  <si>
    <t>1.12.</t>
  </si>
  <si>
    <t>Svítidlo konfigurace 10</t>
  </si>
  <si>
    <t>1.13.</t>
  </si>
  <si>
    <t xml:space="preserve">Svítidlo konfigurace 11 </t>
  </si>
  <si>
    <t>1.14.</t>
  </si>
  <si>
    <t>Svítidlo konfigurace 12</t>
  </si>
  <si>
    <t>1.15.</t>
  </si>
  <si>
    <t>Zhaga socket</t>
  </si>
  <si>
    <t>1.16.</t>
  </si>
  <si>
    <t>Recyklační poplatek svítidlo</t>
  </si>
  <si>
    <t>1.17.</t>
  </si>
  <si>
    <t>Kabel CYKY 3x1,5</t>
  </si>
  <si>
    <t>m</t>
  </si>
  <si>
    <t>1.18.</t>
  </si>
  <si>
    <t>Podružný materiál</t>
  </si>
  <si>
    <t>kpl</t>
  </si>
  <si>
    <t>1.19.</t>
  </si>
  <si>
    <t>Stožárová redukce 76/60</t>
  </si>
  <si>
    <t>1.20.</t>
  </si>
  <si>
    <t>Sloup 8,2m - JB 10-159/114/89, žz, včetně antikorozní plastové smršťovací manžety ve vetknutí</t>
  </si>
  <si>
    <t>1.21.</t>
  </si>
  <si>
    <t>Výložní obloukový jednoramenný 89mm, vyložení 1m, V1/89-1000, max. úhel stoupání 5°</t>
  </si>
  <si>
    <t>1.22.</t>
  </si>
  <si>
    <t>Sloup 8m, K8 - 133/89/60, žz, vč. antikorozní plastové smršťovací manžety ve vetknutí</t>
  </si>
  <si>
    <t>1.23.</t>
  </si>
  <si>
    <t>Stožárová svorkovnice  SR 721-14/N vč. Krytu IP20</t>
  </si>
  <si>
    <t>1.24.</t>
  </si>
  <si>
    <t>Kabelová spojka 4x25mm2</t>
  </si>
  <si>
    <t>1.25.</t>
  </si>
  <si>
    <t>Kabel CYKY 4Bx10</t>
  </si>
  <si>
    <t>1.26.</t>
  </si>
  <si>
    <t>Svorka SP1</t>
  </si>
  <si>
    <t>1.27.</t>
  </si>
  <si>
    <t>Zemnící tyč z T profilu, 1,5m, FeZn včetně svorky</t>
  </si>
  <si>
    <t>1.28.</t>
  </si>
  <si>
    <t>Drát FeZn 10mm</t>
  </si>
  <si>
    <t>1.29.</t>
  </si>
  <si>
    <t>Chránička Kopodur 63mm</t>
  </si>
  <si>
    <t>1.30.</t>
  </si>
  <si>
    <t>Smršťovací bužírka s lepidlem, ZŽ</t>
  </si>
  <si>
    <t>2.</t>
  </si>
  <si>
    <t>Montážní práce</t>
  </si>
  <si>
    <t>2.1.</t>
  </si>
  <si>
    <t>Demontáž svítidla kompletní, vč. likvidace</t>
  </si>
  <si>
    <t>kmpl</t>
  </si>
  <si>
    <t>2.2.</t>
  </si>
  <si>
    <t>Montáž svítidla kompletní, vč. zapojení</t>
  </si>
  <si>
    <t>2.3.</t>
  </si>
  <si>
    <t>Montáž kabelu CYKY 3Cx1,5</t>
  </si>
  <si>
    <t>2.4.</t>
  </si>
  <si>
    <t>Ukončení kabelu CYKY 3x1,5</t>
  </si>
  <si>
    <t>2.5.</t>
  </si>
  <si>
    <t>Montážní plošina</t>
  </si>
  <si>
    <t>MH</t>
  </si>
  <si>
    <t>2.7</t>
  </si>
  <si>
    <t>Montáž stožárové redukce 76/60</t>
  </si>
  <si>
    <t>2.8</t>
  </si>
  <si>
    <t>Demontáž stávajícího sloupu uličního do 10m včetně rozbourání základu</t>
  </si>
  <si>
    <t>2.9</t>
  </si>
  <si>
    <t>Mechanizace - autojeřáb</t>
  </si>
  <si>
    <t>2.10</t>
  </si>
  <si>
    <t>Montáž sloupu uličního do 10m komplet (stožárové pouzdro, naspojkování, kabeláž v chráničce, uzemnění, zemnící tyč, svorkovnice)</t>
  </si>
  <si>
    <t>2.11</t>
  </si>
  <si>
    <t>Zapravení povrchů (hutnění, osetí travou)</t>
  </si>
  <si>
    <t>m2</t>
  </si>
  <si>
    <t>2.12</t>
  </si>
  <si>
    <t>Montáž výložníku obloukového 1m</t>
  </si>
  <si>
    <t>3.</t>
  </si>
  <si>
    <t>Ostatní</t>
  </si>
  <si>
    <t>3.1</t>
  </si>
  <si>
    <t>Projektová dokumentace skutečného provedení</t>
  </si>
  <si>
    <t>3.2</t>
  </si>
  <si>
    <t>Revize elektro</t>
  </si>
  <si>
    <t>3.3</t>
  </si>
  <si>
    <t>Zařízení staveniště</t>
  </si>
  <si>
    <t>3.4</t>
  </si>
  <si>
    <t>Provozní vlivy</t>
  </si>
  <si>
    <t>3.5</t>
  </si>
  <si>
    <t>Dopravní značení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</si>
  <si>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</si>
  <si>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</si>
  <si>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</si>
  <si>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</si>
  <si>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</si>
  <si>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</si>
  <si>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</si>
  <si>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</si>
  <si>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</si>
  <si>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</si>
  <si>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</si>
  <si>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</si>
  <si>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příloha č.10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</si>
</sst>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</cellStyleXfs>
  <cellXfs count="115">
    <xf numFmtId="0" fontId="0" fillId="0" borderId="0" xfId="0"/>
    <xf numFmtId="0" fontId="0" fillId="0" borderId="1" xfId="22" applyFont="1" applyBorder="1" applyAlignment="1">
      <alignment horizontal="center"/>
      <protection/>
    </xf>
    <xf numFmtId="44" fontId="0" fillId="0" borderId="1" xfId="20" applyFont="1" applyFill="1" applyBorder="1" applyAlignment="1">
      <alignment horizontal="center"/>
    </xf>
    <xf numFmtId="0" fontId="0" fillId="0" borderId="0" xfId="22" applyFont="1" applyAlignment="1">
      <alignment horizontal="center"/>
      <protection/>
    </xf>
    <xf numFmtId="44" fontId="0" fillId="0" borderId="0" xfId="20" applyFont="1" applyBorder="1"/>
    <xf numFmtId="44" fontId="0" fillId="0" borderId="0" xfId="20" applyFont="1" applyBorder="1" applyAlignment="1">
      <alignment horizontal="center"/>
    </xf>
    <xf numFmtId="44" fontId="0" fillId="0" borderId="1" xfId="20" applyFont="1" applyBorder="1" applyAlignment="1">
      <alignment horizontal="center"/>
    </xf>
    <xf numFmtId="0" fontId="0" fillId="0" borderId="0" xfId="23" applyFont="1" applyAlignment="1">
      <alignment wrapText="1"/>
      <protection/>
    </xf>
    <xf numFmtId="0" fontId="4" fillId="0" borderId="1" xfId="23" applyFont="1" applyBorder="1" applyAlignment="1">
      <alignment wrapText="1"/>
      <protection/>
    </xf>
    <xf numFmtId="0" fontId="4" fillId="0" borderId="0" xfId="22" applyFont="1" applyAlignment="1">
      <alignment wrapText="1"/>
      <protection/>
    </xf>
    <xf numFmtId="14" fontId="4" fillId="0" borderId="2" xfId="22" applyNumberFormat="1" applyFont="1" applyBorder="1" applyAlignment="1">
      <alignment horizontal="left" wrapText="1"/>
      <protection/>
    </xf>
    <xf numFmtId="0" fontId="0" fillId="0" borderId="2" xfId="22" applyFont="1" applyBorder="1" applyAlignment="1">
      <alignment horizontal="center"/>
      <protection/>
    </xf>
    <xf numFmtId="44" fontId="0" fillId="0" borderId="2" xfId="20" applyFont="1" applyBorder="1" applyAlignment="1">
      <alignment horizontal="right"/>
    </xf>
    <xf numFmtId="0" fontId="0" fillId="0" borderId="0" xfId="0" applyAlignment="1">
      <alignment horizontal="center" vertical="center"/>
    </xf>
    <xf numFmtId="49" fontId="0" fillId="0" borderId="0" xfId="22" applyNumberFormat="1" applyFont="1" applyAlignment="1">
      <alignment horizontal="center" vertical="center"/>
      <protection/>
    </xf>
    <xf numFmtId="49" fontId="0" fillId="0" borderId="1" xfId="22" applyNumberFormat="1" applyFont="1" applyBorder="1" applyAlignment="1">
      <alignment horizontal="center" vertical="center"/>
      <protection/>
    </xf>
    <xf numFmtId="49" fontId="0" fillId="0" borderId="2" xfId="22" applyNumberFormat="1" applyFont="1" applyBorder="1" applyAlignment="1">
      <alignment horizontal="center" vertical="center"/>
      <protection/>
    </xf>
    <xf numFmtId="0" fontId="2" fillId="2" borderId="1" xfId="22" applyFont="1" applyFill="1" applyBorder="1">
      <alignment/>
      <protection/>
    </xf>
    <xf numFmtId="0" fontId="2" fillId="2" borderId="1" xfId="22" applyFont="1" applyFill="1" applyBorder="1" applyAlignment="1">
      <alignment horizontal="center" vertical="center"/>
      <protection/>
    </xf>
    <xf numFmtId="44" fontId="2" fillId="2" borderId="1" xfId="22" applyNumberFormat="1" applyFont="1" applyFill="1" applyBorder="1">
      <alignment/>
      <protection/>
    </xf>
    <xf numFmtId="44" fontId="0" fillId="0" borderId="0" xfId="20" applyFont="1" applyFill="1" applyBorder="1" applyAlignment="1">
      <alignment horizontal="center"/>
    </xf>
    <xf numFmtId="44" fontId="2" fillId="0" borderId="0" xfId="22" applyNumberFormat="1" applyFont="1">
      <alignment/>
      <protection/>
    </xf>
    <xf numFmtId="0" fontId="2" fillId="0" borderId="0" xfId="22" applyFont="1" applyAlignment="1">
      <alignment horizontal="center"/>
      <protection/>
    </xf>
    <xf numFmtId="44" fontId="0" fillId="0" borderId="2" xfId="20" applyFont="1" applyBorder="1" applyAlignment="1">
      <alignment horizontal="left"/>
    </xf>
    <xf numFmtId="44" fontId="0" fillId="0" borderId="3" xfId="20" applyFont="1" applyFill="1" applyBorder="1" applyAlignment="1">
      <alignment horizontal="center"/>
    </xf>
    <xf numFmtId="0" fontId="2" fillId="0" borderId="4" xfId="22" applyFont="1" applyBorder="1">
      <alignment/>
      <protection/>
    </xf>
    <xf numFmtId="0" fontId="2" fillId="0" borderId="0" xfId="22" applyFont="1">
      <alignment/>
      <protection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Protection="1">
      <protection locked="0"/>
    </xf>
    <xf numFmtId="0" fontId="0" fillId="0" borderId="1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44" fontId="3" fillId="3" borderId="1" xfId="20" applyFont="1" applyFill="1" applyBorder="1" applyAlignment="1">
      <alignment horizontal="center" vertical="center" wrapText="1"/>
    </xf>
    <xf numFmtId="44" fontId="0" fillId="3" borderId="1" xfId="20" applyFont="1" applyFill="1" applyBorder="1" applyAlignment="1">
      <alignment horizontal="center"/>
    </xf>
    <xf numFmtId="49" fontId="2" fillId="3" borderId="1" xfId="22" applyNumberFormat="1" applyFont="1" applyFill="1" applyBorder="1" applyAlignment="1">
      <alignment horizontal="center" vertical="center"/>
      <protection/>
    </xf>
    <xf numFmtId="0" fontId="2" fillId="3" borderId="1" xfId="22" applyFont="1" applyFill="1" applyBorder="1">
      <alignment/>
      <protection/>
    </xf>
    <xf numFmtId="0" fontId="0" fillId="3" borderId="1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2" fillId="2" borderId="5" xfId="22" applyFont="1" applyFill="1" applyBorder="1">
      <alignment/>
      <protection/>
    </xf>
    <xf numFmtId="44" fontId="3" fillId="3" borderId="6" xfId="20" applyFont="1" applyFill="1" applyBorder="1" applyAlignment="1">
      <alignment horizontal="center" vertical="center" wrapText="1"/>
    </xf>
    <xf numFmtId="44" fontId="3" fillId="3" borderId="7" xfId="20" applyFont="1" applyFill="1" applyBorder="1" applyAlignment="1">
      <alignment horizontal="center" vertical="center" wrapText="1"/>
    </xf>
    <xf numFmtId="44" fontId="0" fillId="3" borderId="6" xfId="20" applyFont="1" applyFill="1" applyBorder="1"/>
    <xf numFmtId="44" fontId="0" fillId="3" borderId="7" xfId="20" applyFont="1" applyFill="1" applyBorder="1" applyAlignment="1">
      <alignment horizontal="center"/>
    </xf>
    <xf numFmtId="44" fontId="0" fillId="0" borderId="7" xfId="20" applyFont="1" applyFill="1" applyBorder="1" applyAlignment="1">
      <alignment horizontal="center"/>
    </xf>
    <xf numFmtId="44" fontId="0" fillId="0" borderId="8" xfId="20" applyFont="1" applyFill="1" applyBorder="1" applyAlignment="1">
      <alignment horizontal="center"/>
    </xf>
    <xf numFmtId="44" fontId="0" fillId="0" borderId="7" xfId="20" applyFont="1" applyBorder="1" applyAlignment="1">
      <alignment horizontal="center"/>
    </xf>
    <xf numFmtId="44" fontId="0" fillId="0" borderId="9" xfId="20" applyFont="1" applyBorder="1"/>
    <xf numFmtId="44" fontId="0" fillId="0" borderId="6" xfId="20" applyFont="1" applyBorder="1" applyAlignment="1">
      <alignment horizontal="center"/>
    </xf>
    <xf numFmtId="44" fontId="0" fillId="0" borderId="10" xfId="20" applyFont="1" applyBorder="1"/>
    <xf numFmtId="44" fontId="0" fillId="3" borderId="6" xfId="20" applyFont="1" applyFill="1" applyBorder="1" applyAlignment="1">
      <alignment horizontal="center"/>
    </xf>
    <xf numFmtId="44" fontId="0" fillId="0" borderId="6" xfId="20" applyFont="1" applyFill="1" applyBorder="1" applyAlignment="1">
      <alignment horizontal="center"/>
    </xf>
    <xf numFmtId="44" fontId="0" fillId="0" borderId="11" xfId="20" applyFont="1" applyFill="1" applyBorder="1" applyAlignment="1">
      <alignment horizontal="center"/>
    </xf>
    <xf numFmtId="44" fontId="0" fillId="0" borderId="9" xfId="20" applyFont="1" applyFill="1" applyBorder="1" applyAlignment="1">
      <alignment horizontal="center"/>
    </xf>
    <xf numFmtId="44" fontId="0" fillId="0" borderId="12" xfId="20" applyFont="1" applyFill="1" applyBorder="1" applyAlignment="1">
      <alignment horizontal="center"/>
    </xf>
    <xf numFmtId="44" fontId="3" fillId="3" borderId="5" xfId="20" applyFont="1" applyFill="1" applyBorder="1" applyAlignment="1">
      <alignment horizontal="center" vertical="center" wrapText="1"/>
    </xf>
    <xf numFmtId="44" fontId="0" fillId="3" borderId="5" xfId="20" applyFont="1" applyFill="1" applyBorder="1" applyAlignment="1">
      <alignment horizontal="center"/>
    </xf>
    <xf numFmtId="44" fontId="0" fillId="0" borderId="5" xfId="20" applyFont="1" applyFill="1" applyBorder="1" applyAlignment="1">
      <alignment horizontal="center"/>
    </xf>
    <xf numFmtId="44" fontId="0" fillId="0" borderId="13" xfId="20" applyFont="1" applyFill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44" fontId="0" fillId="0" borderId="15" xfId="20" applyFont="1" applyBorder="1" applyAlignment="1">
      <alignment horizontal="center"/>
    </xf>
    <xf numFmtId="44" fontId="0" fillId="0" borderId="16" xfId="20" applyFont="1" applyBorder="1" applyAlignment="1">
      <alignment horizontal="center"/>
    </xf>
    <xf numFmtId="44" fontId="0" fillId="0" borderId="17" xfId="20" applyFont="1" applyBorder="1" applyAlignment="1">
      <alignment horizontal="center"/>
    </xf>
    <xf numFmtId="44" fontId="0" fillId="0" borderId="16" xfId="20" applyFont="1" applyFill="1" applyBorder="1" applyAlignment="1">
      <alignment horizontal="center"/>
    </xf>
    <xf numFmtId="44" fontId="0" fillId="0" borderId="15" xfId="20" applyFont="1" applyFill="1" applyBorder="1" applyAlignment="1">
      <alignment horizontal="center"/>
    </xf>
    <xf numFmtId="44" fontId="0" fillId="0" borderId="18" xfId="20" applyFont="1" applyFill="1" applyBorder="1" applyAlignment="1">
      <alignment horizontal="center"/>
    </xf>
    <xf numFmtId="44" fontId="0" fillId="0" borderId="17" xfId="20" applyFont="1" applyFill="1" applyBorder="1" applyAlignment="1">
      <alignment horizontal="center"/>
    </xf>
    <xf numFmtId="0" fontId="0" fillId="3" borderId="11" xfId="22" applyFont="1" applyFill="1" applyBorder="1" applyAlignment="1">
      <alignment horizontal="center"/>
      <protection/>
    </xf>
    <xf numFmtId="0" fontId="2" fillId="3" borderId="1" xfId="22" applyFont="1" applyFill="1" applyBorder="1" applyAlignment="1">
      <alignment horizontal="center" vertical="center"/>
      <protection/>
    </xf>
    <xf numFmtId="0" fontId="2" fillId="3" borderId="1" xfId="22" applyFont="1" applyFill="1" applyBorder="1" applyAlignment="1">
      <alignment horizontal="left"/>
      <protection/>
    </xf>
    <xf numFmtId="0" fontId="2" fillId="3" borderId="1" xfId="22" applyFont="1" applyFill="1" applyBorder="1" applyAlignment="1">
      <alignment horizontal="center"/>
      <protection/>
    </xf>
    <xf numFmtId="44" fontId="2" fillId="3" borderId="1" xfId="20" applyFont="1" applyFill="1" applyBorder="1" applyAlignment="1">
      <alignment horizontal="center"/>
    </xf>
    <xf numFmtId="0" fontId="0" fillId="3" borderId="6" xfId="22" applyFont="1" applyFill="1" applyBorder="1" applyAlignment="1">
      <alignment horizontal="center"/>
      <protection/>
    </xf>
    <xf numFmtId="44" fontId="2" fillId="0" borderId="4" xfId="22" applyNumberFormat="1" applyFont="1" applyBorder="1">
      <alignment/>
      <protection/>
    </xf>
    <xf numFmtId="44" fontId="0" fillId="0" borderId="1" xfId="0" applyNumberFormat="1" applyBorder="1" applyAlignment="1">
      <alignment horizontal="center"/>
    </xf>
    <xf numFmtId="44" fontId="2" fillId="2" borderId="19" xfId="20" applyFont="1" applyFill="1" applyBorder="1"/>
    <xf numFmtId="44" fontId="2" fillId="2" borderId="20" xfId="22" applyNumberFormat="1" applyFont="1" applyFill="1" applyBorder="1">
      <alignment/>
      <protection/>
    </xf>
    <xf numFmtId="44" fontId="2" fillId="2" borderId="21" xfId="22" applyNumberFormat="1" applyFont="1" applyFill="1" applyBorder="1">
      <alignment/>
      <protection/>
    </xf>
    <xf numFmtId="44" fontId="2" fillId="2" borderId="19" xfId="22" applyNumberFormat="1" applyFont="1" applyFill="1" applyBorder="1">
      <alignment/>
      <protection/>
    </xf>
    <xf numFmtId="44" fontId="2" fillId="2" borderId="22" xfId="22" applyNumberFormat="1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44" fontId="0" fillId="2" borderId="1" xfId="20" applyFont="1" applyFill="1" applyBorder="1"/>
    <xf numFmtId="44" fontId="4" fillId="2" borderId="1" xfId="20" applyFont="1" applyFill="1" applyBorder="1" applyAlignment="1">
      <alignment horizontal="center"/>
    </xf>
    <xf numFmtId="44" fontId="0" fillId="2" borderId="1" xfId="20" applyFont="1" applyFill="1" applyBorder="1" applyAlignment="1">
      <alignment horizontal="center"/>
    </xf>
    <xf numFmtId="10" fontId="4" fillId="2" borderId="1" xfId="21" applyNumberFormat="1" applyFont="1" applyFill="1" applyBorder="1" applyAlignment="1">
      <alignment wrapText="1"/>
    </xf>
    <xf numFmtId="44" fontId="4" fillId="2" borderId="1" xfId="20" applyFont="1" applyFill="1" applyBorder="1" applyAlignment="1">
      <alignment wrapText="1"/>
    </xf>
    <xf numFmtId="44" fontId="7" fillId="2" borderId="1" xfId="20" applyFont="1" applyFill="1" applyBorder="1" applyAlignment="1">
      <alignment horizontal="center"/>
    </xf>
    <xf numFmtId="0" fontId="4" fillId="4" borderId="1" xfId="0" applyFont="1" applyFill="1" applyBorder="1" applyProtection="1">
      <protection locked="0"/>
    </xf>
    <xf numFmtId="16" fontId="0" fillId="0" borderId="1" xfId="22" applyNumberFormat="1" applyFont="1" applyBorder="1" applyAlignment="1">
      <alignment horizontal="center" vertical="center"/>
      <protection/>
    </xf>
    <xf numFmtId="0" fontId="5" fillId="4" borderId="1" xfId="0" applyFont="1" applyFill="1" applyBorder="1" applyAlignment="1">
      <alignment horizontal="center" wrapText="1"/>
    </xf>
    <xf numFmtId="0" fontId="0" fillId="4" borderId="5" xfId="22" applyFont="1" applyFill="1" applyBorder="1" applyAlignment="1">
      <alignment horizontal="center"/>
      <protection/>
    </xf>
    <xf numFmtId="0" fontId="4" fillId="0" borderId="1" xfId="0" applyFont="1" applyBorder="1" applyAlignment="1" applyProtection="1">
      <alignment wrapText="1"/>
      <protection locked="0"/>
    </xf>
    <xf numFmtId="17" fontId="0" fillId="0" borderId="3" xfId="22" applyNumberFormat="1" applyFont="1" applyBorder="1" applyAlignment="1">
      <alignment horizontal="center" vertical="center"/>
      <protection/>
    </xf>
    <xf numFmtId="0" fontId="0" fillId="0" borderId="1" xfId="22" applyFont="1" applyBorder="1">
      <alignment/>
      <protection/>
    </xf>
    <xf numFmtId="0" fontId="0" fillId="4" borderId="1" xfId="22" applyFont="1" applyFill="1" applyBorder="1">
      <alignment/>
      <protection/>
    </xf>
    <xf numFmtId="44" fontId="8" fillId="0" borderId="6" xfId="20" applyFont="1" applyFill="1" applyBorder="1"/>
    <xf numFmtId="44" fontId="0" fillId="0" borderId="6" xfId="20" applyFont="1" applyFill="1" applyBorder="1"/>
    <xf numFmtId="44" fontId="4" fillId="5" borderId="6" xfId="20" applyFont="1" applyFill="1" applyBorder="1"/>
    <xf numFmtId="44" fontId="0" fillId="5" borderId="6" xfId="2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0" xfId="22" applyFont="1">
      <alignment/>
      <protection/>
    </xf>
    <xf numFmtId="44" fontId="0" fillId="0" borderId="2" xfId="20" applyFont="1" applyBorder="1" applyAlignment="1">
      <alignment horizontal="left"/>
    </xf>
    <xf numFmtId="49" fontId="3" fillId="3" borderId="1" xfId="22" applyNumberFormat="1" applyFont="1" applyFill="1" applyBorder="1" applyAlignment="1">
      <alignment horizontal="center" vertical="center" wrapText="1"/>
      <protection/>
    </xf>
    <xf numFmtId="0" fontId="3" fillId="3" borderId="1" xfId="22" applyFont="1" applyFill="1" applyBorder="1" applyAlignment="1">
      <alignment horizontal="center" vertical="center" wrapText="1"/>
      <protection/>
    </xf>
    <xf numFmtId="0" fontId="3" fillId="3" borderId="5" xfId="22" applyFont="1" applyFill="1" applyBorder="1" applyAlignment="1">
      <alignment horizontal="center" vertical="center" wrapText="1"/>
      <protection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49" fontId="2" fillId="4" borderId="18" xfId="22" applyNumberFormat="1" applyFont="1" applyFill="1" applyBorder="1" applyAlignment="1">
      <alignment horizontal="left" wrapText="1" indent="1"/>
      <protection/>
    </xf>
    <xf numFmtId="49" fontId="2" fillId="4" borderId="29" xfId="22" applyNumberFormat="1" applyFont="1" applyFill="1" applyBorder="1" applyAlignment="1">
      <alignment horizontal="left" wrapText="1" indent="1"/>
      <protection/>
    </xf>
    <xf numFmtId="49" fontId="2" fillId="4" borderId="30" xfId="22" applyNumberFormat="1" applyFont="1" applyFill="1" applyBorder="1" applyAlignment="1">
      <alignment horizontal="left" wrapText="1" indent="1"/>
      <protection/>
    </xf>
    <xf numFmtId="0" fontId="0" fillId="4" borderId="31" xfId="0" applyFill="1" applyBorder="1" applyAlignment="1">
      <alignment horizontal="righ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  <cellStyle name="normální 2" xfId="24"/>
    <cellStyle name="Normální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6"/>
  <sheetViews>
    <sheetView tabSelected="1" zoomScale="80" zoomScaleNormal="80" workbookViewId="0" topLeftCell="A1">
      <selection activeCell="I17" sqref="I17"/>
    </sheetView>
  </sheetViews>
  <sheetFormatPr defaultColWidth="9.140625" defaultRowHeight="15"/>
  <cols>
    <col min="1" max="1" width="3.140625" style="0" customWidth="1"/>
    <col min="2" max="2" width="12.8515625" style="13" bestFit="1" customWidth="1"/>
    <col min="3" max="3" width="78.57421875" style="0" customWidth="1"/>
    <col min="4" max="4" width="17.140625" style="0" customWidth="1"/>
    <col min="5" max="5" width="16.28125" style="0" bestFit="1" customWidth="1"/>
    <col min="6" max="8" width="19.28125" style="0" customWidth="1"/>
    <col min="9" max="14" width="17.28125" style="0" customWidth="1"/>
  </cols>
  <sheetData>
    <row r="1" spans="13:14" ht="15">
      <c r="M1" s="114" t="s">
        <v>130</v>
      </c>
      <c r="N1" s="114"/>
    </row>
    <row r="2" spans="2:14" ht="14.4" customHeight="1" thickBot="1"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2:14" ht="15" customHeight="1">
      <c r="B3" s="101" t="s">
        <v>1</v>
      </c>
      <c r="C3" s="102" t="s">
        <v>2</v>
      </c>
      <c r="D3" s="102" t="s">
        <v>3</v>
      </c>
      <c r="E3" s="103" t="s">
        <v>4</v>
      </c>
      <c r="F3" s="104" t="s">
        <v>5</v>
      </c>
      <c r="G3" s="105"/>
      <c r="H3" s="106"/>
      <c r="I3" s="108" t="s">
        <v>6</v>
      </c>
      <c r="J3" s="109"/>
      <c r="K3" s="110"/>
      <c r="L3" s="104" t="s">
        <v>7</v>
      </c>
      <c r="M3" s="107"/>
      <c r="N3" s="58"/>
    </row>
    <row r="4" spans="2:14" ht="15">
      <c r="B4" s="101"/>
      <c r="C4" s="102"/>
      <c r="D4" s="102"/>
      <c r="E4" s="103"/>
      <c r="F4" s="39" t="s">
        <v>8</v>
      </c>
      <c r="G4" s="31" t="s">
        <v>9</v>
      </c>
      <c r="H4" s="40" t="s">
        <v>10</v>
      </c>
      <c r="I4" s="39" t="s">
        <v>11</v>
      </c>
      <c r="J4" s="31" t="s">
        <v>9</v>
      </c>
      <c r="K4" s="40" t="s">
        <v>10</v>
      </c>
      <c r="L4" s="39" t="s">
        <v>9</v>
      </c>
      <c r="M4" s="54" t="s">
        <v>10</v>
      </c>
      <c r="N4" s="40" t="s">
        <v>12</v>
      </c>
    </row>
    <row r="5" spans="2:14" ht="15">
      <c r="B5" s="33" t="s">
        <v>13</v>
      </c>
      <c r="C5" s="34" t="s">
        <v>14</v>
      </c>
      <c r="D5" s="35"/>
      <c r="E5" s="36"/>
      <c r="F5" s="41"/>
      <c r="G5" s="32"/>
      <c r="H5" s="42"/>
      <c r="I5" s="49"/>
      <c r="J5" s="32"/>
      <c r="K5" s="42"/>
      <c r="L5" s="49"/>
      <c r="M5" s="55"/>
      <c r="N5" s="42"/>
    </row>
    <row r="6" spans="2:14" ht="15">
      <c r="B6" s="29" t="s">
        <v>15</v>
      </c>
      <c r="C6" s="28" t="s">
        <v>16</v>
      </c>
      <c r="D6" s="27">
        <v>38</v>
      </c>
      <c r="E6" s="37" t="s">
        <v>17</v>
      </c>
      <c r="F6" s="96"/>
      <c r="G6" s="2">
        <f aca="true" t="shared" si="0" ref="G6">D6*F6</f>
        <v>0</v>
      </c>
      <c r="H6" s="43" t="s">
        <v>18</v>
      </c>
      <c r="I6" s="50">
        <f>G6*21%</f>
        <v>0</v>
      </c>
      <c r="J6" s="2">
        <f>I6</f>
        <v>0</v>
      </c>
      <c r="K6" s="43">
        <v>0</v>
      </c>
      <c r="L6" s="50">
        <f>G6+J6</f>
        <v>0</v>
      </c>
      <c r="M6" s="56">
        <f>SUM(K6)</f>
        <v>0</v>
      </c>
      <c r="N6" s="43">
        <f>SUM(L6:M6)</f>
        <v>0</v>
      </c>
    </row>
    <row r="7" spans="2:14" ht="15.75" customHeight="1">
      <c r="B7" s="29" t="s">
        <v>19</v>
      </c>
      <c r="C7" s="28" t="s">
        <v>20</v>
      </c>
      <c r="D7" s="27">
        <v>12</v>
      </c>
      <c r="E7" s="37" t="s">
        <v>17</v>
      </c>
      <c r="F7" s="96"/>
      <c r="G7" s="24">
        <f>D7*F7</f>
        <v>0</v>
      </c>
      <c r="H7" s="44" t="s">
        <v>18</v>
      </c>
      <c r="I7" s="50">
        <f aca="true" t="shared" si="1" ref="I7:I23">G7*21%</f>
        <v>0</v>
      </c>
      <c r="J7" s="2">
        <f>I7</f>
        <v>0</v>
      </c>
      <c r="K7" s="43">
        <v>0</v>
      </c>
      <c r="L7" s="50">
        <f aca="true" t="shared" si="2" ref="L7:L24">G7+J7</f>
        <v>0</v>
      </c>
      <c r="M7" s="56">
        <f aca="true" t="shared" si="3" ref="M7:M23">SUM(K7)</f>
        <v>0</v>
      </c>
      <c r="N7" s="43">
        <f aca="true" t="shared" si="4" ref="N7:N24">SUM(L7:M7)</f>
        <v>0</v>
      </c>
    </row>
    <row r="8" spans="2:14" ht="15.75" customHeight="1">
      <c r="B8" s="29" t="s">
        <v>21</v>
      </c>
      <c r="C8" s="28" t="s">
        <v>22</v>
      </c>
      <c r="D8" s="27">
        <v>16</v>
      </c>
      <c r="E8" s="37" t="s">
        <v>17</v>
      </c>
      <c r="F8" s="96"/>
      <c r="G8" s="24">
        <f>D8*F8</f>
        <v>0</v>
      </c>
      <c r="H8" s="44" t="s">
        <v>18</v>
      </c>
      <c r="I8" s="50">
        <f aca="true" t="shared" si="5" ref="I8">G8*21%</f>
        <v>0</v>
      </c>
      <c r="J8" s="2">
        <f>I8</f>
        <v>0</v>
      </c>
      <c r="K8" s="43">
        <v>0</v>
      </c>
      <c r="L8" s="50">
        <f aca="true" t="shared" si="6" ref="L8">G8+J8</f>
        <v>0</v>
      </c>
      <c r="M8" s="56">
        <f aca="true" t="shared" si="7" ref="M8">SUM(K8)</f>
        <v>0</v>
      </c>
      <c r="N8" s="43">
        <f aca="true" t="shared" si="8" ref="N8">SUM(L8:M8)</f>
        <v>0</v>
      </c>
    </row>
    <row r="9" spans="2:14" ht="15.75" customHeight="1">
      <c r="B9" s="29" t="s">
        <v>23</v>
      </c>
      <c r="C9" s="28" t="s">
        <v>24</v>
      </c>
      <c r="D9" s="27">
        <v>7</v>
      </c>
      <c r="E9" s="37" t="s">
        <v>17</v>
      </c>
      <c r="F9" s="96"/>
      <c r="G9" s="24">
        <f>D9*F9</f>
        <v>0</v>
      </c>
      <c r="H9" s="44" t="s">
        <v>18</v>
      </c>
      <c r="I9" s="50">
        <f t="shared" si="1"/>
        <v>0</v>
      </c>
      <c r="J9" s="2">
        <f aca="true" t="shared" si="9" ref="J9:J21">I9</f>
        <v>0</v>
      </c>
      <c r="K9" s="43">
        <v>0</v>
      </c>
      <c r="L9" s="50">
        <f t="shared" si="2"/>
        <v>0</v>
      </c>
      <c r="M9" s="56">
        <f t="shared" si="3"/>
        <v>0</v>
      </c>
      <c r="N9" s="43">
        <f t="shared" si="4"/>
        <v>0</v>
      </c>
    </row>
    <row r="10" spans="2:14" ht="15.75" customHeight="1">
      <c r="B10" s="29" t="s">
        <v>25</v>
      </c>
      <c r="C10" s="28" t="s">
        <v>26</v>
      </c>
      <c r="D10" s="27">
        <v>14</v>
      </c>
      <c r="E10" s="37" t="s">
        <v>17</v>
      </c>
      <c r="F10" s="96"/>
      <c r="G10" s="24">
        <f aca="true" t="shared" si="10" ref="G10">D10*F10</f>
        <v>0</v>
      </c>
      <c r="H10" s="44" t="s">
        <v>18</v>
      </c>
      <c r="I10" s="50">
        <f t="shared" si="1"/>
        <v>0</v>
      </c>
      <c r="J10" s="2">
        <f t="shared" si="9"/>
        <v>0</v>
      </c>
      <c r="K10" s="43">
        <v>0</v>
      </c>
      <c r="L10" s="50">
        <f t="shared" si="2"/>
        <v>0</v>
      </c>
      <c r="M10" s="56">
        <f t="shared" si="3"/>
        <v>0</v>
      </c>
      <c r="N10" s="43">
        <f t="shared" si="4"/>
        <v>0</v>
      </c>
    </row>
    <row r="11" spans="2:14" ht="15.75" customHeight="1">
      <c r="B11" s="29" t="s">
        <v>27</v>
      </c>
      <c r="C11" s="28" t="s">
        <v>28</v>
      </c>
      <c r="D11" s="27">
        <v>8</v>
      </c>
      <c r="E11" s="37" t="s">
        <v>17</v>
      </c>
      <c r="F11" s="96"/>
      <c r="G11" s="24">
        <f aca="true" t="shared" si="11" ref="G11:G21">D11*F11</f>
        <v>0</v>
      </c>
      <c r="H11" s="44" t="s">
        <v>18</v>
      </c>
      <c r="I11" s="50">
        <f t="shared" si="1"/>
        <v>0</v>
      </c>
      <c r="J11" s="2">
        <f t="shared" si="9"/>
        <v>0</v>
      </c>
      <c r="K11" s="43">
        <v>0</v>
      </c>
      <c r="L11" s="50">
        <f t="shared" si="2"/>
        <v>0</v>
      </c>
      <c r="M11" s="56">
        <f t="shared" si="3"/>
        <v>0</v>
      </c>
      <c r="N11" s="43">
        <f t="shared" si="4"/>
        <v>0</v>
      </c>
    </row>
    <row r="12" spans="2:14" ht="15.75" customHeight="1">
      <c r="B12" s="29" t="s">
        <v>29</v>
      </c>
      <c r="C12" s="28" t="s">
        <v>30</v>
      </c>
      <c r="D12" s="27">
        <v>87</v>
      </c>
      <c r="E12" s="37" t="s">
        <v>17</v>
      </c>
      <c r="F12" s="96"/>
      <c r="G12" s="24">
        <f aca="true" t="shared" si="12" ref="G12:G15">D12*F12</f>
        <v>0</v>
      </c>
      <c r="H12" s="44" t="s">
        <v>18</v>
      </c>
      <c r="I12" s="50">
        <f aca="true" t="shared" si="13" ref="I12:I15">G12*21%</f>
        <v>0</v>
      </c>
      <c r="J12" s="2">
        <f aca="true" t="shared" si="14" ref="J12:J15">I12</f>
        <v>0</v>
      </c>
      <c r="K12" s="43">
        <v>0</v>
      </c>
      <c r="L12" s="50">
        <f aca="true" t="shared" si="15" ref="L12:L15">G12+J12</f>
        <v>0</v>
      </c>
      <c r="M12" s="56">
        <f aca="true" t="shared" si="16" ref="M12:M15">SUM(K12)</f>
        <v>0</v>
      </c>
      <c r="N12" s="43">
        <f aca="true" t="shared" si="17" ref="N12:N15">SUM(L12:M12)</f>
        <v>0</v>
      </c>
    </row>
    <row r="13" spans="2:14" ht="15.75" customHeight="1">
      <c r="B13" s="29" t="s">
        <v>31</v>
      </c>
      <c r="C13" s="28" t="s">
        <v>32</v>
      </c>
      <c r="D13" s="27">
        <v>17</v>
      </c>
      <c r="E13" s="37" t="s">
        <v>17</v>
      </c>
      <c r="F13" s="96"/>
      <c r="G13" s="24">
        <f t="shared" si="12"/>
        <v>0</v>
      </c>
      <c r="H13" s="44" t="s">
        <v>18</v>
      </c>
      <c r="I13" s="50">
        <f t="shared" si="13"/>
        <v>0</v>
      </c>
      <c r="J13" s="2">
        <f t="shared" si="14"/>
        <v>0</v>
      </c>
      <c r="K13" s="43">
        <v>0</v>
      </c>
      <c r="L13" s="50">
        <f t="shared" si="15"/>
        <v>0</v>
      </c>
      <c r="M13" s="56">
        <f t="shared" si="16"/>
        <v>0</v>
      </c>
      <c r="N13" s="43">
        <f t="shared" si="17"/>
        <v>0</v>
      </c>
    </row>
    <row r="14" spans="2:14" ht="15.75" customHeight="1">
      <c r="B14" s="29" t="s">
        <v>33</v>
      </c>
      <c r="C14" s="28" t="s">
        <v>34</v>
      </c>
      <c r="D14" s="27">
        <v>6</v>
      </c>
      <c r="E14" s="37" t="s">
        <v>17</v>
      </c>
      <c r="F14" s="96"/>
      <c r="G14" s="24">
        <f t="shared" si="12"/>
        <v>0</v>
      </c>
      <c r="H14" s="44" t="s">
        <v>18</v>
      </c>
      <c r="I14" s="50">
        <f t="shared" si="13"/>
        <v>0</v>
      </c>
      <c r="J14" s="2">
        <f t="shared" si="14"/>
        <v>0</v>
      </c>
      <c r="K14" s="43">
        <v>0</v>
      </c>
      <c r="L14" s="50">
        <f t="shared" si="15"/>
        <v>0</v>
      </c>
      <c r="M14" s="56">
        <f t="shared" si="16"/>
        <v>0</v>
      </c>
      <c r="N14" s="43">
        <f t="shared" si="17"/>
        <v>0</v>
      </c>
    </row>
    <row r="15" spans="2:14" ht="15.75" customHeight="1">
      <c r="B15" s="87" t="s">
        <v>35</v>
      </c>
      <c r="C15" s="28" t="s">
        <v>36</v>
      </c>
      <c r="D15" s="27">
        <v>10</v>
      </c>
      <c r="E15" s="37" t="s">
        <v>17</v>
      </c>
      <c r="F15" s="96"/>
      <c r="G15" s="24">
        <f t="shared" si="12"/>
        <v>0</v>
      </c>
      <c r="H15" s="44" t="s">
        <v>18</v>
      </c>
      <c r="I15" s="50">
        <f t="shared" si="13"/>
        <v>0</v>
      </c>
      <c r="J15" s="2">
        <f t="shared" si="14"/>
        <v>0</v>
      </c>
      <c r="K15" s="43">
        <v>0</v>
      </c>
      <c r="L15" s="50">
        <f t="shared" si="15"/>
        <v>0</v>
      </c>
      <c r="M15" s="56">
        <f t="shared" si="16"/>
        <v>0</v>
      </c>
      <c r="N15" s="43">
        <f t="shared" si="17"/>
        <v>0</v>
      </c>
    </row>
    <row r="16" spans="2:14" ht="15.75" customHeight="1">
      <c r="B16" s="29" t="s">
        <v>37</v>
      </c>
      <c r="C16" s="28" t="s">
        <v>38</v>
      </c>
      <c r="D16" s="27">
        <v>7</v>
      </c>
      <c r="E16" s="37" t="s">
        <v>17</v>
      </c>
      <c r="F16" s="96"/>
      <c r="G16" s="24">
        <f aca="true" t="shared" si="18" ref="G16:G18">D16*F16</f>
        <v>0</v>
      </c>
      <c r="H16" s="44" t="s">
        <v>18</v>
      </c>
      <c r="I16" s="50">
        <f aca="true" t="shared" si="19" ref="I16:I18">G16*21%</f>
        <v>0</v>
      </c>
      <c r="J16" s="2">
        <f aca="true" t="shared" si="20" ref="J16:J18">I16</f>
        <v>0</v>
      </c>
      <c r="K16" s="43">
        <v>0</v>
      </c>
      <c r="L16" s="50">
        <f aca="true" t="shared" si="21" ref="L16:L18">G16+J16</f>
        <v>0</v>
      </c>
      <c r="M16" s="56">
        <f aca="true" t="shared" si="22" ref="M16:M18">SUM(K16)</f>
        <v>0</v>
      </c>
      <c r="N16" s="43">
        <f aca="true" t="shared" si="23" ref="N16:N18">SUM(L16:M16)</f>
        <v>0</v>
      </c>
    </row>
    <row r="17" spans="2:14" ht="15.75" customHeight="1">
      <c r="B17" s="29" t="s">
        <v>39</v>
      </c>
      <c r="C17" s="28" t="s">
        <v>40</v>
      </c>
      <c r="D17" s="27">
        <v>36</v>
      </c>
      <c r="E17" s="37" t="s">
        <v>17</v>
      </c>
      <c r="F17" s="96"/>
      <c r="G17" s="24">
        <f t="shared" si="18"/>
        <v>0</v>
      </c>
      <c r="H17" s="44" t="s">
        <v>18</v>
      </c>
      <c r="I17" s="50">
        <f t="shared" si="19"/>
        <v>0</v>
      </c>
      <c r="J17" s="2">
        <f t="shared" si="20"/>
        <v>0</v>
      </c>
      <c r="K17" s="43">
        <v>0</v>
      </c>
      <c r="L17" s="50">
        <f t="shared" si="21"/>
        <v>0</v>
      </c>
      <c r="M17" s="56">
        <f t="shared" si="22"/>
        <v>0</v>
      </c>
      <c r="N17" s="43">
        <f t="shared" si="23"/>
        <v>0</v>
      </c>
    </row>
    <row r="18" spans="2:14" ht="15.75" customHeight="1">
      <c r="B18" s="29" t="s">
        <v>41</v>
      </c>
      <c r="C18" s="28" t="s">
        <v>42</v>
      </c>
      <c r="D18" s="27">
        <v>19</v>
      </c>
      <c r="E18" s="37" t="s">
        <v>17</v>
      </c>
      <c r="F18" s="96"/>
      <c r="G18" s="24">
        <f t="shared" si="18"/>
        <v>0</v>
      </c>
      <c r="H18" s="44" t="s">
        <v>18</v>
      </c>
      <c r="I18" s="50">
        <f t="shared" si="19"/>
        <v>0</v>
      </c>
      <c r="J18" s="2">
        <f t="shared" si="20"/>
        <v>0</v>
      </c>
      <c r="K18" s="43">
        <v>0</v>
      </c>
      <c r="L18" s="50">
        <f t="shared" si="21"/>
        <v>0</v>
      </c>
      <c r="M18" s="56">
        <f t="shared" si="22"/>
        <v>0</v>
      </c>
      <c r="N18" s="43">
        <f t="shared" si="23"/>
        <v>0</v>
      </c>
    </row>
    <row r="19" spans="2:14" ht="15.75" customHeight="1">
      <c r="B19" s="29" t="s">
        <v>43</v>
      </c>
      <c r="C19" s="86" t="s">
        <v>44</v>
      </c>
      <c r="D19" s="88">
        <v>5</v>
      </c>
      <c r="E19" s="89" t="s">
        <v>17</v>
      </c>
      <c r="F19" s="96"/>
      <c r="G19" s="24">
        <f aca="true" t="shared" si="24" ref="G19">D19*F19</f>
        <v>0</v>
      </c>
      <c r="H19" s="44" t="s">
        <v>18</v>
      </c>
      <c r="I19" s="50">
        <f aca="true" t="shared" si="25" ref="I19">G19*21%</f>
        <v>0</v>
      </c>
      <c r="J19" s="2">
        <f aca="true" t="shared" si="26" ref="J19">I19</f>
        <v>0</v>
      </c>
      <c r="K19" s="43">
        <v>0</v>
      </c>
      <c r="L19" s="50">
        <f aca="true" t="shared" si="27" ref="L19">G19+J19</f>
        <v>0</v>
      </c>
      <c r="M19" s="56">
        <f aca="true" t="shared" si="28" ref="M19">SUM(K19)</f>
        <v>0</v>
      </c>
      <c r="N19" s="43">
        <f aca="true" t="shared" si="29" ref="N19">SUM(L19:M19)</f>
        <v>0</v>
      </c>
    </row>
    <row r="20" spans="2:14" ht="15.75" customHeight="1">
      <c r="B20" s="29" t="s">
        <v>45</v>
      </c>
      <c r="C20" s="86" t="s">
        <v>46</v>
      </c>
      <c r="D20" s="88">
        <v>282</v>
      </c>
      <c r="E20" s="89" t="s">
        <v>17</v>
      </c>
      <c r="F20" s="96"/>
      <c r="G20" s="24">
        <f aca="true" t="shared" si="30" ref="G20">D20*F20</f>
        <v>0</v>
      </c>
      <c r="H20" s="44" t="s">
        <v>18</v>
      </c>
      <c r="I20" s="50">
        <f aca="true" t="shared" si="31" ref="I20">G20*21%</f>
        <v>0</v>
      </c>
      <c r="J20" s="2">
        <f aca="true" t="shared" si="32" ref="J20">I20</f>
        <v>0</v>
      </c>
      <c r="K20" s="43">
        <v>0</v>
      </c>
      <c r="L20" s="50">
        <f aca="true" t="shared" si="33" ref="L20">G20+J20</f>
        <v>0</v>
      </c>
      <c r="M20" s="56">
        <f aca="true" t="shared" si="34" ref="M20">SUM(K20)</f>
        <v>0</v>
      </c>
      <c r="N20" s="43">
        <f aca="true" t="shared" si="35" ref="N20">SUM(L20:M20)</f>
        <v>0</v>
      </c>
    </row>
    <row r="21" spans="2:14" ht="15.75" customHeight="1">
      <c r="B21" s="29" t="s">
        <v>47</v>
      </c>
      <c r="C21" s="86" t="s">
        <v>48</v>
      </c>
      <c r="D21" s="88">
        <v>282</v>
      </c>
      <c r="E21" s="89" t="s">
        <v>17</v>
      </c>
      <c r="F21" s="96"/>
      <c r="G21" s="24">
        <f t="shared" si="11"/>
        <v>0</v>
      </c>
      <c r="H21" s="44" t="s">
        <v>18</v>
      </c>
      <c r="I21" s="50">
        <f t="shared" si="1"/>
        <v>0</v>
      </c>
      <c r="J21" s="2">
        <f t="shared" si="9"/>
        <v>0</v>
      </c>
      <c r="K21" s="43">
        <v>0</v>
      </c>
      <c r="L21" s="50">
        <f t="shared" si="2"/>
        <v>0</v>
      </c>
      <c r="M21" s="56">
        <f t="shared" si="3"/>
        <v>0</v>
      </c>
      <c r="N21" s="43">
        <f t="shared" si="4"/>
        <v>0</v>
      </c>
    </row>
    <row r="22" spans="2:14" ht="15.75" customHeight="1">
      <c r="B22" s="29"/>
      <c r="C22" s="86"/>
      <c r="D22" s="88"/>
      <c r="E22" s="89"/>
      <c r="F22" s="94"/>
      <c r="G22" s="24"/>
      <c r="H22" s="44"/>
      <c r="I22" s="50"/>
      <c r="J22" s="2"/>
      <c r="K22" s="43"/>
      <c r="L22" s="50"/>
      <c r="M22" s="56"/>
      <c r="N22" s="43"/>
    </row>
    <row r="23" spans="2:14" ht="15">
      <c r="B23" s="30" t="s">
        <v>49</v>
      </c>
      <c r="C23" s="28" t="s">
        <v>50</v>
      </c>
      <c r="D23" s="27">
        <v>1940</v>
      </c>
      <c r="E23" s="37" t="s">
        <v>51</v>
      </c>
      <c r="F23" s="97"/>
      <c r="G23" s="24">
        <f>D23*F23</f>
        <v>0</v>
      </c>
      <c r="H23" s="44" t="s">
        <v>18</v>
      </c>
      <c r="I23" s="50">
        <f t="shared" si="1"/>
        <v>0</v>
      </c>
      <c r="J23" s="2">
        <f>I23</f>
        <v>0</v>
      </c>
      <c r="K23" s="43">
        <v>0</v>
      </c>
      <c r="L23" s="50">
        <f t="shared" si="2"/>
        <v>0</v>
      </c>
      <c r="M23" s="56">
        <f t="shared" si="3"/>
        <v>0</v>
      </c>
      <c r="N23" s="43">
        <f t="shared" si="4"/>
        <v>0</v>
      </c>
    </row>
    <row r="24" spans="2:14" ht="15">
      <c r="B24" s="30" t="s">
        <v>52</v>
      </c>
      <c r="C24" s="86" t="s">
        <v>53</v>
      </c>
      <c r="D24" s="27">
        <v>1</v>
      </c>
      <c r="E24" s="37" t="s">
        <v>54</v>
      </c>
      <c r="F24" s="97"/>
      <c r="G24" s="24">
        <v>0</v>
      </c>
      <c r="H24" s="44">
        <f>F24</f>
        <v>0</v>
      </c>
      <c r="I24" s="50">
        <f>F24*21%</f>
        <v>0</v>
      </c>
      <c r="J24" s="2">
        <v>0</v>
      </c>
      <c r="K24" s="43">
        <f aca="true" t="shared" si="36" ref="K24">I24</f>
        <v>0</v>
      </c>
      <c r="L24" s="50">
        <f t="shared" si="2"/>
        <v>0</v>
      </c>
      <c r="M24" s="56">
        <f aca="true" t="shared" si="37" ref="M24">SUM(K24+H24)</f>
        <v>0</v>
      </c>
      <c r="N24" s="43">
        <f t="shared" si="4"/>
        <v>0</v>
      </c>
    </row>
    <row r="25" spans="2:14" ht="15">
      <c r="B25" s="30"/>
      <c r="C25" s="28"/>
      <c r="D25" s="27"/>
      <c r="E25" s="37"/>
      <c r="F25" s="95"/>
      <c r="G25" s="24"/>
      <c r="H25" s="44"/>
      <c r="I25" s="51"/>
      <c r="J25" s="24"/>
      <c r="K25" s="44"/>
      <c r="L25" s="51"/>
      <c r="M25" s="57"/>
      <c r="N25" s="43"/>
    </row>
    <row r="26" spans="2:14" ht="15">
      <c r="B26" s="30" t="s">
        <v>55</v>
      </c>
      <c r="C26" s="28" t="s">
        <v>56</v>
      </c>
      <c r="D26" s="98">
        <v>70</v>
      </c>
      <c r="E26" s="37" t="s">
        <v>17</v>
      </c>
      <c r="F26" s="97"/>
      <c r="G26" s="73">
        <f aca="true" t="shared" si="38" ref="G26">D26*F26</f>
        <v>0</v>
      </c>
      <c r="H26" s="43" t="s">
        <v>18</v>
      </c>
      <c r="I26" s="50">
        <f aca="true" t="shared" si="39" ref="I26">G26*21%</f>
        <v>0</v>
      </c>
      <c r="J26" s="2">
        <f aca="true" t="shared" si="40" ref="J26">I26</f>
        <v>0</v>
      </c>
      <c r="K26" s="43">
        <v>0</v>
      </c>
      <c r="L26" s="50">
        <f aca="true" t="shared" si="41" ref="L26">G26+J26</f>
        <v>0</v>
      </c>
      <c r="M26" s="56">
        <f aca="true" t="shared" si="42" ref="M26">SUM(K26)</f>
        <v>0</v>
      </c>
      <c r="N26" s="43">
        <f aca="true" t="shared" si="43" ref="N26">SUM(L26:M26)</f>
        <v>0</v>
      </c>
    </row>
    <row r="27" spans="2:14" ht="28.8">
      <c r="B27" s="30" t="s">
        <v>57</v>
      </c>
      <c r="C27" s="90" t="s">
        <v>58</v>
      </c>
      <c r="D27" s="98">
        <v>7</v>
      </c>
      <c r="E27" s="37" t="s">
        <v>17</v>
      </c>
      <c r="F27" s="97"/>
      <c r="G27" s="73">
        <f aca="true" t="shared" si="44" ref="G27">D27*F27</f>
        <v>0</v>
      </c>
      <c r="H27" s="43" t="s">
        <v>18</v>
      </c>
      <c r="I27" s="50">
        <f aca="true" t="shared" si="45" ref="I27">G27*21%</f>
        <v>0</v>
      </c>
      <c r="J27" s="2">
        <f aca="true" t="shared" si="46" ref="J27">I27</f>
        <v>0</v>
      </c>
      <c r="K27" s="43">
        <v>0</v>
      </c>
      <c r="L27" s="50">
        <f aca="true" t="shared" si="47" ref="L27">G27+J27</f>
        <v>0</v>
      </c>
      <c r="M27" s="56">
        <f aca="true" t="shared" si="48" ref="M27">SUM(K27)</f>
        <v>0</v>
      </c>
      <c r="N27" s="43">
        <f aca="true" t="shared" si="49" ref="N27">SUM(L27:M27)</f>
        <v>0</v>
      </c>
    </row>
    <row r="28" spans="2:14" ht="15">
      <c r="B28" s="91" t="s">
        <v>59</v>
      </c>
      <c r="C28" s="90" t="s">
        <v>60</v>
      </c>
      <c r="D28" s="98">
        <v>7</v>
      </c>
      <c r="E28" s="37" t="s">
        <v>17</v>
      </c>
      <c r="F28" s="97"/>
      <c r="G28" s="73">
        <f aca="true" t="shared" si="50" ref="G28:G37">D28*F28</f>
        <v>0</v>
      </c>
      <c r="H28" s="43" t="s">
        <v>18</v>
      </c>
      <c r="I28" s="50">
        <f aca="true" t="shared" si="51" ref="I28:I37">G28*21%</f>
        <v>0</v>
      </c>
      <c r="J28" s="2">
        <f aca="true" t="shared" si="52" ref="J28:J37">I28</f>
        <v>0</v>
      </c>
      <c r="K28" s="43">
        <v>0</v>
      </c>
      <c r="L28" s="50">
        <f aca="true" t="shared" si="53" ref="L28:L37">G28+J28</f>
        <v>0</v>
      </c>
      <c r="M28" s="56">
        <f aca="true" t="shared" si="54" ref="M28:M37">SUM(K28)</f>
        <v>0</v>
      </c>
      <c r="N28" s="43">
        <f aca="true" t="shared" si="55" ref="N28:N37">SUM(L28:M28)</f>
        <v>0</v>
      </c>
    </row>
    <row r="29" spans="2:14" ht="30.75" customHeight="1">
      <c r="B29" s="30" t="s">
        <v>61</v>
      </c>
      <c r="C29" s="90" t="s">
        <v>62</v>
      </c>
      <c r="D29" s="98">
        <v>14</v>
      </c>
      <c r="E29" s="37" t="s">
        <v>17</v>
      </c>
      <c r="F29" s="97"/>
      <c r="G29" s="73">
        <f t="shared" si="50"/>
        <v>0</v>
      </c>
      <c r="H29" s="43" t="s">
        <v>18</v>
      </c>
      <c r="I29" s="50">
        <f t="shared" si="51"/>
        <v>0</v>
      </c>
      <c r="J29" s="2">
        <f t="shared" si="52"/>
        <v>0</v>
      </c>
      <c r="K29" s="43">
        <v>0</v>
      </c>
      <c r="L29" s="50">
        <f t="shared" si="53"/>
        <v>0</v>
      </c>
      <c r="M29" s="56">
        <f t="shared" si="54"/>
        <v>0</v>
      </c>
      <c r="N29" s="43">
        <f t="shared" si="55"/>
        <v>0</v>
      </c>
    </row>
    <row r="30" spans="2:14" ht="15">
      <c r="B30" s="30" t="s">
        <v>63</v>
      </c>
      <c r="C30" s="28" t="s">
        <v>64</v>
      </c>
      <c r="D30" s="98">
        <v>21</v>
      </c>
      <c r="E30" s="37" t="s">
        <v>17</v>
      </c>
      <c r="F30" s="97"/>
      <c r="G30" s="73">
        <f t="shared" si="50"/>
        <v>0</v>
      </c>
      <c r="H30" s="43" t="s">
        <v>18</v>
      </c>
      <c r="I30" s="50">
        <f t="shared" si="51"/>
        <v>0</v>
      </c>
      <c r="J30" s="2">
        <f t="shared" si="52"/>
        <v>0</v>
      </c>
      <c r="K30" s="43">
        <v>0</v>
      </c>
      <c r="L30" s="50">
        <f t="shared" si="53"/>
        <v>0</v>
      </c>
      <c r="M30" s="56">
        <f t="shared" si="54"/>
        <v>0</v>
      </c>
      <c r="N30" s="43">
        <f t="shared" si="55"/>
        <v>0</v>
      </c>
    </row>
    <row r="31" spans="2:14" ht="15">
      <c r="B31" s="30" t="s">
        <v>65</v>
      </c>
      <c r="C31" s="28" t="s">
        <v>66</v>
      </c>
      <c r="D31" s="98">
        <v>42</v>
      </c>
      <c r="E31" s="37" t="s">
        <v>17</v>
      </c>
      <c r="F31" s="97"/>
      <c r="G31" s="73">
        <f t="shared" si="50"/>
        <v>0</v>
      </c>
      <c r="H31" s="43" t="s">
        <v>18</v>
      </c>
      <c r="I31" s="50">
        <f t="shared" si="51"/>
        <v>0</v>
      </c>
      <c r="J31" s="2">
        <f t="shared" si="52"/>
        <v>0</v>
      </c>
      <c r="K31" s="43">
        <v>0</v>
      </c>
      <c r="L31" s="50">
        <f t="shared" si="53"/>
        <v>0</v>
      </c>
      <c r="M31" s="56">
        <f t="shared" si="54"/>
        <v>0</v>
      </c>
      <c r="N31" s="43">
        <f t="shared" si="55"/>
        <v>0</v>
      </c>
    </row>
    <row r="32" spans="2:14" ht="15">
      <c r="B32" s="30" t="s">
        <v>67</v>
      </c>
      <c r="C32" s="28" t="s">
        <v>68</v>
      </c>
      <c r="D32" s="98">
        <v>130</v>
      </c>
      <c r="E32" s="37" t="s">
        <v>51</v>
      </c>
      <c r="F32" s="97"/>
      <c r="G32" s="73">
        <v>0</v>
      </c>
      <c r="H32" s="43">
        <f>D32*F32</f>
        <v>0</v>
      </c>
      <c r="I32" s="50">
        <f>H32*21%</f>
        <v>0</v>
      </c>
      <c r="J32" s="2">
        <v>0</v>
      </c>
      <c r="K32" s="43">
        <f>I32</f>
        <v>0</v>
      </c>
      <c r="L32" s="50">
        <f t="shared" si="53"/>
        <v>0</v>
      </c>
      <c r="M32" s="56">
        <f>SUM(H32+K32)</f>
        <v>0</v>
      </c>
      <c r="N32" s="43">
        <f t="shared" si="55"/>
        <v>0</v>
      </c>
    </row>
    <row r="33" spans="2:14" ht="15">
      <c r="B33" s="30" t="s">
        <v>69</v>
      </c>
      <c r="C33" s="28" t="s">
        <v>70</v>
      </c>
      <c r="D33" s="98">
        <v>21</v>
      </c>
      <c r="E33" s="37" t="s">
        <v>17</v>
      </c>
      <c r="F33" s="97"/>
      <c r="G33" s="73">
        <f t="shared" si="50"/>
        <v>0</v>
      </c>
      <c r="H33" s="43" t="s">
        <v>18</v>
      </c>
      <c r="I33" s="50">
        <f t="shared" si="51"/>
        <v>0</v>
      </c>
      <c r="J33" s="2">
        <f t="shared" si="52"/>
        <v>0</v>
      </c>
      <c r="K33" s="43">
        <v>0</v>
      </c>
      <c r="L33" s="50">
        <f t="shared" si="53"/>
        <v>0</v>
      </c>
      <c r="M33" s="56">
        <f t="shared" si="54"/>
        <v>0</v>
      </c>
      <c r="N33" s="43">
        <f t="shared" si="55"/>
        <v>0</v>
      </c>
    </row>
    <row r="34" spans="2:14" ht="15">
      <c r="B34" s="30" t="s">
        <v>71</v>
      </c>
      <c r="C34" s="28" t="s">
        <v>72</v>
      </c>
      <c r="D34" s="98">
        <v>21</v>
      </c>
      <c r="E34" s="37" t="s">
        <v>17</v>
      </c>
      <c r="F34" s="97"/>
      <c r="G34" s="73">
        <f t="shared" si="50"/>
        <v>0</v>
      </c>
      <c r="H34" s="43" t="s">
        <v>18</v>
      </c>
      <c r="I34" s="50">
        <f t="shared" si="51"/>
        <v>0</v>
      </c>
      <c r="J34" s="2">
        <f t="shared" si="52"/>
        <v>0</v>
      </c>
      <c r="K34" s="43">
        <v>0</v>
      </c>
      <c r="L34" s="50">
        <f t="shared" si="53"/>
        <v>0</v>
      </c>
      <c r="M34" s="56">
        <f t="shared" si="54"/>
        <v>0</v>
      </c>
      <c r="N34" s="43">
        <f t="shared" si="55"/>
        <v>0</v>
      </c>
    </row>
    <row r="35" spans="2:14" ht="15">
      <c r="B35" s="30" t="s">
        <v>73</v>
      </c>
      <c r="C35" s="28" t="s">
        <v>74</v>
      </c>
      <c r="D35" s="98">
        <v>130</v>
      </c>
      <c r="E35" s="37" t="s">
        <v>51</v>
      </c>
      <c r="F35" s="97"/>
      <c r="G35" s="73">
        <f t="shared" si="50"/>
        <v>0</v>
      </c>
      <c r="H35" s="43" t="s">
        <v>18</v>
      </c>
      <c r="I35" s="50">
        <f t="shared" si="51"/>
        <v>0</v>
      </c>
      <c r="J35" s="2">
        <f t="shared" si="52"/>
        <v>0</v>
      </c>
      <c r="K35" s="43">
        <v>0</v>
      </c>
      <c r="L35" s="50">
        <f t="shared" si="53"/>
        <v>0</v>
      </c>
      <c r="M35" s="56">
        <f t="shared" si="54"/>
        <v>0</v>
      </c>
      <c r="N35" s="43">
        <f t="shared" si="55"/>
        <v>0</v>
      </c>
    </row>
    <row r="36" spans="2:14" ht="15">
      <c r="B36" s="30" t="s">
        <v>75</v>
      </c>
      <c r="C36" s="28" t="s">
        <v>76</v>
      </c>
      <c r="D36" s="98">
        <v>130</v>
      </c>
      <c r="E36" s="37" t="s">
        <v>51</v>
      </c>
      <c r="F36" s="97"/>
      <c r="G36" s="73">
        <f t="shared" si="50"/>
        <v>0</v>
      </c>
      <c r="H36" s="43" t="s">
        <v>18</v>
      </c>
      <c r="I36" s="50">
        <f t="shared" si="51"/>
        <v>0</v>
      </c>
      <c r="J36" s="2">
        <f t="shared" si="52"/>
        <v>0</v>
      </c>
      <c r="K36" s="43">
        <v>0</v>
      </c>
      <c r="L36" s="50">
        <f t="shared" si="53"/>
        <v>0</v>
      </c>
      <c r="M36" s="56">
        <f t="shared" si="54"/>
        <v>0</v>
      </c>
      <c r="N36" s="43">
        <f t="shared" si="55"/>
        <v>0</v>
      </c>
    </row>
    <row r="37" spans="2:14" ht="15">
      <c r="B37" s="30" t="s">
        <v>77</v>
      </c>
      <c r="C37" s="28" t="s">
        <v>78</v>
      </c>
      <c r="D37" s="98">
        <v>10</v>
      </c>
      <c r="E37" s="37" t="s">
        <v>51</v>
      </c>
      <c r="F37" s="97"/>
      <c r="G37" s="73">
        <f t="shared" si="50"/>
        <v>0</v>
      </c>
      <c r="H37" s="43" t="s">
        <v>18</v>
      </c>
      <c r="I37" s="50">
        <f t="shared" si="51"/>
        <v>0</v>
      </c>
      <c r="J37" s="2">
        <f t="shared" si="52"/>
        <v>0</v>
      </c>
      <c r="K37" s="43">
        <v>0</v>
      </c>
      <c r="L37" s="50">
        <f t="shared" si="53"/>
        <v>0</v>
      </c>
      <c r="M37" s="56">
        <f t="shared" si="54"/>
        <v>0</v>
      </c>
      <c r="N37" s="43">
        <f t="shared" si="55"/>
        <v>0</v>
      </c>
    </row>
    <row r="38" spans="2:14" ht="15">
      <c r="B38" s="14"/>
      <c r="C38" s="99"/>
      <c r="D38" s="3"/>
      <c r="E38" s="3"/>
      <c r="F38" s="46"/>
      <c r="G38" s="20"/>
      <c r="H38" s="53"/>
      <c r="I38" s="52"/>
      <c r="J38" s="20"/>
      <c r="K38" s="53"/>
      <c r="L38" s="52"/>
      <c r="M38" s="20"/>
      <c r="N38" s="43"/>
    </row>
    <row r="39" spans="2:14" ht="15">
      <c r="B39" s="33" t="s">
        <v>79</v>
      </c>
      <c r="C39" s="34" t="s">
        <v>80</v>
      </c>
      <c r="D39" s="35"/>
      <c r="E39" s="36"/>
      <c r="F39" s="71"/>
      <c r="G39" s="32"/>
      <c r="H39" s="42"/>
      <c r="I39" s="49"/>
      <c r="J39" s="32"/>
      <c r="K39" s="42"/>
      <c r="L39" s="49"/>
      <c r="M39" s="55"/>
      <c r="N39" s="42"/>
    </row>
    <row r="40" spans="2:14" ht="15">
      <c r="B40" s="15" t="s">
        <v>81</v>
      </c>
      <c r="C40" s="86" t="s">
        <v>82</v>
      </c>
      <c r="D40" s="1">
        <v>281</v>
      </c>
      <c r="E40" s="37" t="s">
        <v>83</v>
      </c>
      <c r="F40" s="97"/>
      <c r="G40" s="2">
        <f aca="true" t="shared" si="56" ref="G40:G43">D40*F40</f>
        <v>0</v>
      </c>
      <c r="H40" s="43" t="s">
        <v>18</v>
      </c>
      <c r="I40" s="50">
        <f aca="true" t="shared" si="57" ref="I40:I45">G40*21%</f>
        <v>0</v>
      </c>
      <c r="J40" s="2">
        <f>I40</f>
        <v>0</v>
      </c>
      <c r="K40" s="43">
        <v>0</v>
      </c>
      <c r="L40" s="50">
        <f aca="true" t="shared" si="58" ref="L40:L45">G40+J40</f>
        <v>0</v>
      </c>
      <c r="M40" s="56">
        <f aca="true" t="shared" si="59" ref="M40:M45">SUM(K40)</f>
        <v>0</v>
      </c>
      <c r="N40" s="43">
        <f aca="true" t="shared" si="60" ref="N40:N45">SUM(L40:M40)</f>
        <v>0</v>
      </c>
    </row>
    <row r="41" spans="2:14" ht="15">
      <c r="B41" s="15" t="s">
        <v>84</v>
      </c>
      <c r="C41" s="86" t="s">
        <v>85</v>
      </c>
      <c r="D41" s="1">
        <v>282</v>
      </c>
      <c r="E41" s="37" t="s">
        <v>83</v>
      </c>
      <c r="F41" s="97"/>
      <c r="G41" s="2">
        <f t="shared" si="56"/>
        <v>0</v>
      </c>
      <c r="H41" s="43" t="s">
        <v>18</v>
      </c>
      <c r="I41" s="50">
        <f t="shared" si="57"/>
        <v>0</v>
      </c>
      <c r="J41" s="2">
        <f>I41</f>
        <v>0</v>
      </c>
      <c r="K41" s="43">
        <v>0</v>
      </c>
      <c r="L41" s="50">
        <f t="shared" si="58"/>
        <v>0</v>
      </c>
      <c r="M41" s="56">
        <f t="shared" si="59"/>
        <v>0</v>
      </c>
      <c r="N41" s="43">
        <f t="shared" si="60"/>
        <v>0</v>
      </c>
    </row>
    <row r="42" spans="2:14" ht="15">
      <c r="B42" s="15" t="s">
        <v>86</v>
      </c>
      <c r="C42" s="86" t="s">
        <v>87</v>
      </c>
      <c r="D42" s="98">
        <v>1940</v>
      </c>
      <c r="E42" s="37" t="s">
        <v>51</v>
      </c>
      <c r="F42" s="97"/>
      <c r="G42" s="2">
        <f t="shared" si="56"/>
        <v>0</v>
      </c>
      <c r="H42" s="43" t="s">
        <v>18</v>
      </c>
      <c r="I42" s="50">
        <f t="shared" si="57"/>
        <v>0</v>
      </c>
      <c r="J42" s="2">
        <f>I42</f>
        <v>0</v>
      </c>
      <c r="K42" s="43">
        <v>0</v>
      </c>
      <c r="L42" s="50">
        <f t="shared" si="58"/>
        <v>0</v>
      </c>
      <c r="M42" s="56">
        <f t="shared" si="59"/>
        <v>0</v>
      </c>
      <c r="N42" s="43">
        <f t="shared" si="60"/>
        <v>0</v>
      </c>
    </row>
    <row r="43" spans="2:14" ht="15">
      <c r="B43" s="15" t="s">
        <v>88</v>
      </c>
      <c r="C43" s="86" t="s">
        <v>89</v>
      </c>
      <c r="D43" s="1">
        <v>564</v>
      </c>
      <c r="E43" s="37" t="s">
        <v>17</v>
      </c>
      <c r="F43" s="97"/>
      <c r="G43" s="2">
        <f t="shared" si="56"/>
        <v>0</v>
      </c>
      <c r="H43" s="43" t="s">
        <v>18</v>
      </c>
      <c r="I43" s="50">
        <f t="shared" si="57"/>
        <v>0</v>
      </c>
      <c r="J43" s="2">
        <f aca="true" t="shared" si="61" ref="J43:J45">I43</f>
        <v>0</v>
      </c>
      <c r="K43" s="43">
        <v>0</v>
      </c>
      <c r="L43" s="50">
        <f t="shared" si="58"/>
        <v>0</v>
      </c>
      <c r="M43" s="56">
        <f t="shared" si="59"/>
        <v>0</v>
      </c>
      <c r="N43" s="43">
        <f t="shared" si="60"/>
        <v>0</v>
      </c>
    </row>
    <row r="44" spans="2:14" ht="15">
      <c r="B44" s="15" t="s">
        <v>90</v>
      </c>
      <c r="C44" s="86" t="s">
        <v>91</v>
      </c>
      <c r="D44" s="1">
        <v>282</v>
      </c>
      <c r="E44" s="37" t="s">
        <v>92</v>
      </c>
      <c r="F44" s="97"/>
      <c r="G44" s="2">
        <f aca="true" t="shared" si="62" ref="G44:G45">D44*F44</f>
        <v>0</v>
      </c>
      <c r="H44" s="43" t="s">
        <v>18</v>
      </c>
      <c r="I44" s="50">
        <f t="shared" si="57"/>
        <v>0</v>
      </c>
      <c r="J44" s="2">
        <f t="shared" si="61"/>
        <v>0</v>
      </c>
      <c r="K44" s="43">
        <v>0</v>
      </c>
      <c r="L44" s="50">
        <f t="shared" si="58"/>
        <v>0</v>
      </c>
      <c r="M44" s="56">
        <f t="shared" si="59"/>
        <v>0</v>
      </c>
      <c r="N44" s="43">
        <f t="shared" si="60"/>
        <v>0</v>
      </c>
    </row>
    <row r="45" spans="2:14" ht="15">
      <c r="B45" s="15" t="s">
        <v>93</v>
      </c>
      <c r="C45" s="93" t="s">
        <v>94</v>
      </c>
      <c r="D45" s="1">
        <v>70</v>
      </c>
      <c r="E45" s="37" t="s">
        <v>17</v>
      </c>
      <c r="F45" s="97"/>
      <c r="G45" s="2">
        <f t="shared" si="62"/>
        <v>0</v>
      </c>
      <c r="H45" s="43" t="s">
        <v>18</v>
      </c>
      <c r="I45" s="50">
        <f t="shared" si="57"/>
        <v>0</v>
      </c>
      <c r="J45" s="2">
        <f t="shared" si="61"/>
        <v>0</v>
      </c>
      <c r="K45" s="43">
        <v>0</v>
      </c>
      <c r="L45" s="50">
        <f t="shared" si="58"/>
        <v>0</v>
      </c>
      <c r="M45" s="56">
        <f t="shared" si="59"/>
        <v>0</v>
      </c>
      <c r="N45" s="43">
        <f t="shared" si="60"/>
        <v>0</v>
      </c>
    </row>
    <row r="46" spans="2:14" ht="15">
      <c r="B46" s="15" t="s">
        <v>95</v>
      </c>
      <c r="C46" s="28" t="s">
        <v>96</v>
      </c>
      <c r="D46" s="1">
        <v>20</v>
      </c>
      <c r="E46" s="37" t="s">
        <v>17</v>
      </c>
      <c r="F46" s="97"/>
      <c r="G46" s="2">
        <f aca="true" t="shared" si="63" ref="G46:G50">D46*F46</f>
        <v>0</v>
      </c>
      <c r="H46" s="43" t="s">
        <v>18</v>
      </c>
      <c r="I46" s="50">
        <f aca="true" t="shared" si="64" ref="I46:I50">G46*21%</f>
        <v>0</v>
      </c>
      <c r="J46" s="2">
        <f aca="true" t="shared" si="65" ref="J46:J50">I46</f>
        <v>0</v>
      </c>
      <c r="K46" s="43">
        <v>0</v>
      </c>
      <c r="L46" s="50">
        <f aca="true" t="shared" si="66" ref="L46:L50">G46+J46</f>
        <v>0</v>
      </c>
      <c r="M46" s="56">
        <f aca="true" t="shared" si="67" ref="M46:M50">SUM(K46)</f>
        <v>0</v>
      </c>
      <c r="N46" s="43">
        <f aca="true" t="shared" si="68" ref="N46:N50">SUM(L46:M46)</f>
        <v>0</v>
      </c>
    </row>
    <row r="47" spans="2:14" ht="15">
      <c r="B47" s="15" t="s">
        <v>97</v>
      </c>
      <c r="C47" s="92" t="s">
        <v>98</v>
      </c>
      <c r="D47" s="1">
        <v>42</v>
      </c>
      <c r="E47" s="37" t="s">
        <v>92</v>
      </c>
      <c r="F47" s="97"/>
      <c r="G47" s="2">
        <f t="shared" si="63"/>
        <v>0</v>
      </c>
      <c r="H47" s="43" t="s">
        <v>18</v>
      </c>
      <c r="I47" s="50">
        <f t="shared" si="64"/>
        <v>0</v>
      </c>
      <c r="J47" s="2">
        <f t="shared" si="65"/>
        <v>0</v>
      </c>
      <c r="K47" s="43">
        <v>0</v>
      </c>
      <c r="L47" s="50">
        <f t="shared" si="66"/>
        <v>0</v>
      </c>
      <c r="M47" s="56">
        <f t="shared" si="67"/>
        <v>0</v>
      </c>
      <c r="N47" s="43">
        <f t="shared" si="68"/>
        <v>0</v>
      </c>
    </row>
    <row r="48" spans="2:14" ht="28.8">
      <c r="B48" s="15" t="s">
        <v>99</v>
      </c>
      <c r="C48" s="90" t="s">
        <v>100</v>
      </c>
      <c r="D48" s="1">
        <v>21</v>
      </c>
      <c r="E48" s="37" t="s">
        <v>17</v>
      </c>
      <c r="F48" s="97"/>
      <c r="G48" s="2">
        <f t="shared" si="63"/>
        <v>0</v>
      </c>
      <c r="H48" s="43" t="s">
        <v>18</v>
      </c>
      <c r="I48" s="50">
        <f t="shared" si="64"/>
        <v>0</v>
      </c>
      <c r="J48" s="2">
        <f t="shared" si="65"/>
        <v>0</v>
      </c>
      <c r="K48" s="43">
        <v>0</v>
      </c>
      <c r="L48" s="50">
        <f t="shared" si="66"/>
        <v>0</v>
      </c>
      <c r="M48" s="56">
        <f t="shared" si="67"/>
        <v>0</v>
      </c>
      <c r="N48" s="43">
        <f t="shared" si="68"/>
        <v>0</v>
      </c>
    </row>
    <row r="49" spans="2:14" ht="15">
      <c r="B49" s="15" t="s">
        <v>101</v>
      </c>
      <c r="C49" s="93" t="s">
        <v>102</v>
      </c>
      <c r="D49" s="1">
        <v>42</v>
      </c>
      <c r="E49" s="37" t="s">
        <v>103</v>
      </c>
      <c r="F49" s="97"/>
      <c r="G49" s="2">
        <f t="shared" si="63"/>
        <v>0</v>
      </c>
      <c r="H49" s="43" t="s">
        <v>18</v>
      </c>
      <c r="I49" s="50">
        <f t="shared" si="64"/>
        <v>0</v>
      </c>
      <c r="J49" s="2">
        <f t="shared" si="65"/>
        <v>0</v>
      </c>
      <c r="K49" s="43">
        <v>0</v>
      </c>
      <c r="L49" s="50">
        <f t="shared" si="66"/>
        <v>0</v>
      </c>
      <c r="M49" s="56">
        <f t="shared" si="67"/>
        <v>0</v>
      </c>
      <c r="N49" s="43">
        <f t="shared" si="68"/>
        <v>0</v>
      </c>
    </row>
    <row r="50" spans="2:14" ht="15">
      <c r="B50" s="15" t="s">
        <v>104</v>
      </c>
      <c r="C50" s="93" t="s">
        <v>105</v>
      </c>
      <c r="D50" s="1">
        <v>7</v>
      </c>
      <c r="E50" s="37" t="s">
        <v>17</v>
      </c>
      <c r="F50" s="97"/>
      <c r="G50" s="2">
        <f t="shared" si="63"/>
        <v>0</v>
      </c>
      <c r="H50" s="43" t="s">
        <v>18</v>
      </c>
      <c r="I50" s="50">
        <f t="shared" si="64"/>
        <v>0</v>
      </c>
      <c r="J50" s="2">
        <f t="shared" si="65"/>
        <v>0</v>
      </c>
      <c r="K50" s="43">
        <v>0</v>
      </c>
      <c r="L50" s="50">
        <f t="shared" si="66"/>
        <v>0</v>
      </c>
      <c r="M50" s="56">
        <f t="shared" si="67"/>
        <v>0</v>
      </c>
      <c r="N50" s="43">
        <f t="shared" si="68"/>
        <v>0</v>
      </c>
    </row>
    <row r="51" spans="2:14" ht="15">
      <c r="B51" s="14"/>
      <c r="C51" s="99"/>
      <c r="D51" s="3"/>
      <c r="E51" s="3"/>
      <c r="F51" s="48"/>
      <c r="G51" s="20"/>
      <c r="H51" s="53"/>
      <c r="I51" s="52"/>
      <c r="J51" s="20"/>
      <c r="K51" s="53"/>
      <c r="L51" s="52"/>
      <c r="M51" s="20"/>
      <c r="N51" s="43"/>
    </row>
    <row r="52" spans="2:14" ht="15">
      <c r="B52" s="33" t="s">
        <v>106</v>
      </c>
      <c r="C52" s="34" t="s">
        <v>107</v>
      </c>
      <c r="D52" s="35"/>
      <c r="E52" s="36"/>
      <c r="F52" s="66"/>
      <c r="G52" s="32"/>
      <c r="H52" s="42"/>
      <c r="I52" s="49"/>
      <c r="J52" s="32"/>
      <c r="K52" s="42"/>
      <c r="L52" s="49"/>
      <c r="M52" s="55"/>
      <c r="N52" s="42"/>
    </row>
    <row r="53" spans="2:14" ht="15">
      <c r="B53" s="15" t="s">
        <v>108</v>
      </c>
      <c r="C53" s="93" t="s">
        <v>109</v>
      </c>
      <c r="D53" s="1">
        <v>1</v>
      </c>
      <c r="E53" s="37" t="s">
        <v>54</v>
      </c>
      <c r="F53" s="97"/>
      <c r="G53" s="2">
        <f aca="true" t="shared" si="69" ref="G53:G54">D53*F53</f>
        <v>0</v>
      </c>
      <c r="H53" s="43" t="s">
        <v>18</v>
      </c>
      <c r="I53" s="50">
        <f aca="true" t="shared" si="70" ref="I53:I54">G53*21%</f>
        <v>0</v>
      </c>
      <c r="J53" s="2">
        <f>I53</f>
        <v>0</v>
      </c>
      <c r="K53" s="43">
        <v>0</v>
      </c>
      <c r="L53" s="50">
        <f aca="true" t="shared" si="71" ref="L53:L57">G53+J53</f>
        <v>0</v>
      </c>
      <c r="M53" s="56">
        <f aca="true" t="shared" si="72" ref="M53:M54">SUM(K53)</f>
        <v>0</v>
      </c>
      <c r="N53" s="43">
        <f aca="true" t="shared" si="73" ref="N53:N57">SUM(L53:M53)</f>
        <v>0</v>
      </c>
    </row>
    <row r="54" spans="2:14" ht="15">
      <c r="B54" s="15" t="s">
        <v>110</v>
      </c>
      <c r="C54" s="93" t="s">
        <v>111</v>
      </c>
      <c r="D54" s="1">
        <v>1</v>
      </c>
      <c r="E54" s="37" t="s">
        <v>54</v>
      </c>
      <c r="F54" s="97"/>
      <c r="G54" s="2">
        <f t="shared" si="69"/>
        <v>0</v>
      </c>
      <c r="H54" s="43" t="s">
        <v>18</v>
      </c>
      <c r="I54" s="50">
        <f t="shared" si="70"/>
        <v>0</v>
      </c>
      <c r="J54" s="2">
        <f>I54</f>
        <v>0</v>
      </c>
      <c r="K54" s="43">
        <v>0</v>
      </c>
      <c r="L54" s="50">
        <f t="shared" si="71"/>
        <v>0</v>
      </c>
      <c r="M54" s="56">
        <f t="shared" si="72"/>
        <v>0</v>
      </c>
      <c r="N54" s="43">
        <f t="shared" si="73"/>
        <v>0</v>
      </c>
    </row>
    <row r="55" spans="2:14" ht="15">
      <c r="B55" s="15" t="s">
        <v>112</v>
      </c>
      <c r="C55" s="93" t="s">
        <v>113</v>
      </c>
      <c r="D55" s="1">
        <v>1</v>
      </c>
      <c r="E55" s="37" t="s">
        <v>54</v>
      </c>
      <c r="F55" s="97"/>
      <c r="G55" s="6">
        <v>0</v>
      </c>
      <c r="H55" s="44">
        <f aca="true" t="shared" si="74" ref="H55:H57">F55</f>
        <v>0</v>
      </c>
      <c r="I55" s="47">
        <f>H55*21%</f>
        <v>0</v>
      </c>
      <c r="J55" s="2">
        <f aca="true" t="shared" si="75" ref="J55:J57">I55-K55</f>
        <v>0</v>
      </c>
      <c r="K55" s="45">
        <f>I55</f>
        <v>0</v>
      </c>
      <c r="L55" s="50">
        <f>G55+J55</f>
        <v>0</v>
      </c>
      <c r="M55" s="56">
        <f>SUM(K55+H55)</f>
        <v>0</v>
      </c>
      <c r="N55" s="43">
        <f t="shared" si="73"/>
        <v>0</v>
      </c>
    </row>
    <row r="56" spans="2:14" ht="14.25" customHeight="1">
      <c r="B56" s="15" t="s">
        <v>114</v>
      </c>
      <c r="C56" s="93" t="s">
        <v>115</v>
      </c>
      <c r="D56" s="1">
        <v>1</v>
      </c>
      <c r="E56" s="37" t="s">
        <v>54</v>
      </c>
      <c r="F56" s="97"/>
      <c r="G56" s="2">
        <v>0</v>
      </c>
      <c r="H56" s="44">
        <f t="shared" si="74"/>
        <v>0</v>
      </c>
      <c r="I56" s="47">
        <f aca="true" t="shared" si="76" ref="I56:I57">H56*21%</f>
        <v>0</v>
      </c>
      <c r="J56" s="2">
        <f t="shared" si="75"/>
        <v>0</v>
      </c>
      <c r="K56" s="45">
        <f>I56</f>
        <v>0</v>
      </c>
      <c r="L56" s="50">
        <f t="shared" si="71"/>
        <v>0</v>
      </c>
      <c r="M56" s="56">
        <f aca="true" t="shared" si="77" ref="M56:M57">SUM(K56+H56)</f>
        <v>0</v>
      </c>
      <c r="N56" s="43">
        <f t="shared" si="73"/>
        <v>0</v>
      </c>
    </row>
    <row r="57" spans="2:14" ht="15" thickBot="1">
      <c r="B57" s="15" t="s">
        <v>116</v>
      </c>
      <c r="C57" s="93" t="s">
        <v>117</v>
      </c>
      <c r="D57" s="1">
        <v>1</v>
      </c>
      <c r="E57" s="37" t="s">
        <v>54</v>
      </c>
      <c r="F57" s="97"/>
      <c r="G57" s="60">
        <v>0</v>
      </c>
      <c r="H57" s="44">
        <f t="shared" si="74"/>
        <v>0</v>
      </c>
      <c r="I57" s="59">
        <f t="shared" si="76"/>
        <v>0</v>
      </c>
      <c r="J57" s="62">
        <f t="shared" si="75"/>
        <v>0</v>
      </c>
      <c r="K57" s="61">
        <f>I57</f>
        <v>0</v>
      </c>
      <c r="L57" s="63">
        <f t="shared" si="71"/>
        <v>0</v>
      </c>
      <c r="M57" s="64">
        <f t="shared" si="77"/>
        <v>0</v>
      </c>
      <c r="N57" s="65">
        <f t="shared" si="73"/>
        <v>0</v>
      </c>
    </row>
    <row r="58" spans="2:14" ht="15" thickBot="1">
      <c r="B58" s="18" t="s">
        <v>118</v>
      </c>
      <c r="C58" s="19">
        <f>SUM(G6:H57)</f>
        <v>0</v>
      </c>
      <c r="D58" s="17"/>
      <c r="E58" s="38"/>
      <c r="F58" s="74"/>
      <c r="G58" s="75">
        <f aca="true" t="shared" si="78" ref="G58:N58">SUM(G6:G57)</f>
        <v>0</v>
      </c>
      <c r="H58" s="76">
        <f t="shared" si="78"/>
        <v>0</v>
      </c>
      <c r="I58" s="76">
        <f t="shared" si="78"/>
        <v>0</v>
      </c>
      <c r="J58" s="76">
        <f t="shared" si="78"/>
        <v>0</v>
      </c>
      <c r="K58" s="76">
        <f t="shared" si="78"/>
        <v>0</v>
      </c>
      <c r="L58" s="77">
        <f t="shared" si="78"/>
        <v>0</v>
      </c>
      <c r="M58" s="78">
        <f t="shared" si="78"/>
        <v>0</v>
      </c>
      <c r="N58" s="76">
        <f t="shared" si="78"/>
        <v>0</v>
      </c>
    </row>
    <row r="59" spans="2:14" ht="15">
      <c r="B59" s="14"/>
      <c r="C59" s="7"/>
      <c r="D59" s="3"/>
      <c r="E59" s="3"/>
      <c r="F59" s="4"/>
      <c r="G59" s="5"/>
      <c r="H59" s="5"/>
      <c r="I59" s="20"/>
      <c r="J59" s="20"/>
      <c r="K59" s="20"/>
      <c r="L59" s="5"/>
      <c r="M59" s="5"/>
      <c r="N59" s="20"/>
    </row>
    <row r="60" spans="2:14" ht="15">
      <c r="B60" s="67"/>
      <c r="C60" s="68" t="s">
        <v>119</v>
      </c>
      <c r="D60" s="69"/>
      <c r="E60" s="69" t="s">
        <v>120</v>
      </c>
      <c r="F60" s="70" t="s">
        <v>121</v>
      </c>
      <c r="G60" s="69" t="s">
        <v>122</v>
      </c>
      <c r="H60" s="69" t="s">
        <v>123</v>
      </c>
      <c r="I60" s="25"/>
      <c r="J60" s="26"/>
      <c r="K60" s="26"/>
      <c r="L60" s="26"/>
      <c r="M60" s="26"/>
      <c r="N60" s="21"/>
    </row>
    <row r="61" spans="2:14" ht="15">
      <c r="B61" s="15" t="s">
        <v>124</v>
      </c>
      <c r="C61" s="8" t="s">
        <v>125</v>
      </c>
      <c r="D61" s="1"/>
      <c r="E61" s="79"/>
      <c r="F61" s="80">
        <f>C58</f>
        <v>0</v>
      </c>
      <c r="G61" s="81">
        <f>SUM(I58)</f>
        <v>0</v>
      </c>
      <c r="H61" s="82">
        <f>SUM(F61:G61)</f>
        <v>0</v>
      </c>
      <c r="I61" s="72"/>
      <c r="J61" s="21"/>
      <c r="K61" s="26"/>
      <c r="L61" s="26"/>
      <c r="M61" s="21"/>
      <c r="N61" s="20"/>
    </row>
    <row r="62" spans="2:14" ht="15">
      <c r="B62" s="15" t="s">
        <v>126</v>
      </c>
      <c r="C62" s="8" t="s">
        <v>127</v>
      </c>
      <c r="D62" s="8"/>
      <c r="E62" s="83" t="e">
        <f>H62/H61</f>
        <v>#DIV/0!</v>
      </c>
      <c r="F62" s="84">
        <f>G58</f>
        <v>0</v>
      </c>
      <c r="G62" s="82">
        <f>SUM(J58)</f>
        <v>0</v>
      </c>
      <c r="H62" s="85">
        <f>SUM(F62:G62)</f>
        <v>0</v>
      </c>
      <c r="I62" s="72"/>
      <c r="J62" s="21"/>
      <c r="K62" s="26"/>
      <c r="L62" s="26"/>
      <c r="M62" s="26"/>
      <c r="N62" s="22"/>
    </row>
    <row r="63" spans="2:14" ht="15">
      <c r="B63" s="15" t="s">
        <v>128</v>
      </c>
      <c r="C63" s="8" t="s">
        <v>129</v>
      </c>
      <c r="D63" s="8"/>
      <c r="E63" s="83" t="e">
        <f>H63/H61</f>
        <v>#DIV/0!</v>
      </c>
      <c r="F63" s="84">
        <f>H58</f>
        <v>0</v>
      </c>
      <c r="G63" s="82">
        <f>SUM(K58)</f>
        <v>0</v>
      </c>
      <c r="H63" s="82">
        <f aca="true" t="shared" si="79" ref="H63">SUM(F63:G63)</f>
        <v>0</v>
      </c>
      <c r="I63" s="25"/>
      <c r="J63" s="21"/>
      <c r="K63" s="26"/>
      <c r="L63" s="26"/>
      <c r="M63" s="26"/>
      <c r="N63" s="20"/>
    </row>
    <row r="64" spans="2:14" ht="15">
      <c r="B64" s="14"/>
      <c r="C64" s="9"/>
      <c r="D64" s="3"/>
      <c r="E64" s="3"/>
      <c r="F64" s="4"/>
      <c r="G64" s="5"/>
      <c r="H64" s="5"/>
      <c r="I64" s="5"/>
      <c r="J64" s="5"/>
      <c r="K64" s="5"/>
      <c r="L64" s="5"/>
      <c r="M64" s="5"/>
      <c r="N64" s="20"/>
    </row>
    <row r="65" spans="2:14" ht="15" thickBot="1">
      <c r="B65" s="16"/>
      <c r="C65" s="10"/>
      <c r="D65" s="11"/>
      <c r="E65" s="11"/>
      <c r="F65" s="12"/>
      <c r="G65" s="100"/>
      <c r="H65" s="100"/>
      <c r="I65" s="23"/>
      <c r="J65" s="23"/>
      <c r="K65" s="23"/>
      <c r="L65" s="100"/>
      <c r="M65" s="100"/>
      <c r="N65" s="20"/>
    </row>
    <row r="66" ht="15">
      <c r="N66" s="20"/>
    </row>
  </sheetData>
  <mergeCells count="11">
    <mergeCell ref="M1:N1"/>
    <mergeCell ref="G65:H65"/>
    <mergeCell ref="B3:B4"/>
    <mergeCell ref="C3:C4"/>
    <mergeCell ref="D3:D4"/>
    <mergeCell ref="E3:E4"/>
    <mergeCell ref="F3:H3"/>
    <mergeCell ref="L65:M65"/>
    <mergeCell ref="L3:M3"/>
    <mergeCell ref="I3:K3"/>
    <mergeCell ref="B2:N2"/>
  </mergeCells>
  <printOptions/>
  <pageMargins left="0.25" right="0.25" top="0.75" bottom="0.75" header="0.3" footer="0.3"/>
  <pageSetup fitToHeight="0" fitToWidth="1" horizontalDpi="600" verticalDpi="600" orientation="portrait" paperSize="9" scale="3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A7F5D17D8124985392A84E3E8F0BE" ma:contentTypeVersion="19" ma:contentTypeDescription="Vytvoří nový dokument" ma:contentTypeScope="" ma:versionID="4e0af7f4bc91c2a2528c39b10caaaf46">
  <xsd:schema xmlns:xsd="http://www.w3.org/2001/XMLSchema" xmlns:xs="http://www.w3.org/2001/XMLSchema" xmlns:p="http://schemas.microsoft.com/office/2006/metadata/properties" xmlns:ns2="d22cdbf5-21d3-4e94-a1bc-172a6aef4611" xmlns:ns3="42c2b2df-6fc6-40e4-b326-31ea145342c8" targetNamespace="http://schemas.microsoft.com/office/2006/metadata/properties" ma:root="true" ma:fieldsID="0158f82ca8bd09573961ad9021969e2a" ns2:_="" ns3:_="">
    <xsd:import namespace="d22cdbf5-21d3-4e94-a1bc-172a6aef4611"/>
    <xsd:import namespace="42c2b2df-6fc6-40e4-b326-31ea14534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cdbf5-21d3-4e94-a1bc-172a6aef46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c961c5f2-1d75-49a4-80c3-37616ecf2c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2b2df-6fc6-40e4-b326-31ea1453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be5715-ff76-46e5-ad0b-229a130203ad}" ma:internalName="TaxCatchAll" ma:showField="CatchAllData" ma:web="42c2b2df-6fc6-40e4-b326-31ea145342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41F79A-7B13-4314-9EA8-E4F2FA22BB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1CE72B-E149-452A-9FA3-4E427EE87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cdbf5-21d3-4e94-a1bc-172a6aef4611"/>
    <ds:schemaRef ds:uri="42c2b2df-6fc6-40e4-b326-31ea145342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2023-12-04T12:57:08Z</dcterms:modified>
  <cp:category/>
  <cp:version/>
  <cp:contentType/>
  <cp:contentStatus/>
</cp:coreProperties>
</file>