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707" firstSheet="2" activeTab="3"/>
  </bookViews>
  <sheets>
    <sheet name="Rekapitulace objektů stavby" sheetId="1" r:id="rId1"/>
    <sheet name="Rozpočet - soupis vedlejších a " sheetId="2" r:id="rId2"/>
    <sheet name="Rekapitulace SO - VO" sheetId="3" r:id="rId3"/>
    <sheet name="Rozpočet - soupis prací a dodáv" sheetId="4" r:id="rId4"/>
  </sheets>
  <definedNames>
    <definedName name="Excel_BuiltIn_Print_Titles_2">#REF!</definedName>
    <definedName name="Excel_BuiltIn_Print_Titles_2_1">#REF!</definedName>
    <definedName name="_xlnm.Print_Area" localSheetId="2">'Rekapitulace SO - VO'!$A$2:$K$9</definedName>
    <definedName name="_xlnm.Print_Area" localSheetId="3">'Rozpočet - soupis prací a dodáv'!$A$1:$F$56</definedName>
    <definedName name="_xlnm.Print_Area" localSheetId="1">'Rozpočet - soupis vedlejších a '!$A$1:$H$19</definedName>
    <definedName name="_xlnm.Print_Titles">NA()</definedName>
  </definedNames>
  <calcPr fullCalcOnLoad="1"/>
</workbook>
</file>

<file path=xl/sharedStrings.xml><?xml version="1.0" encoding="utf-8"?>
<sst xmlns="http://schemas.openxmlformats.org/spreadsheetml/2006/main" count="163" uniqueCount="113">
  <si>
    <t>Zadavatel:</t>
  </si>
  <si>
    <t xml:space="preserve">Rekapitulace stavebních objektů a provozních souborů </t>
  </si>
  <si>
    <t>JKSO</t>
  </si>
  <si>
    <t>počet</t>
  </si>
  <si>
    <t>Cena</t>
  </si>
  <si>
    <t>Stavební objekt</t>
  </si>
  <si>
    <t>01 – VO</t>
  </si>
  <si>
    <t>Veřejné osvětlení</t>
  </si>
  <si>
    <t>Celkem cena za stavbu (bez DPH)</t>
  </si>
  <si>
    <t>Položkový soupis prací a dodávek</t>
  </si>
  <si>
    <t>Soupis vedlejších a ostatních nákladů</t>
  </si>
  <si>
    <t>p.č.</t>
  </si>
  <si>
    <t>popis položky</t>
  </si>
  <si>
    <t>mj.</t>
  </si>
  <si>
    <t>množství</t>
  </si>
  <si>
    <t>cena/mj.</t>
  </si>
  <si>
    <t>Vedlejší náklady</t>
  </si>
  <si>
    <t>součet – vedlejší náklady</t>
  </si>
  <si>
    <t>Ostatní náklady</t>
  </si>
  <si>
    <t>ks</t>
  </si>
  <si>
    <t>Autorský dozor</t>
  </si>
  <si>
    <t xml:space="preserve"> Součet – ostatní náklady</t>
  </si>
  <si>
    <t>Rekapitulace objektu SO 01 – VO</t>
  </si>
  <si>
    <t>Poplatek za recyklaci svítidla</t>
  </si>
  <si>
    <t>Zařízení staveniště</t>
  </si>
  <si>
    <t>Provozní vlivy</t>
  </si>
  <si>
    <t>Projekty - dokumentace skutečného provedení</t>
  </si>
  <si>
    <t>Název akce:</t>
  </si>
  <si>
    <t>objekt: Veřejné osvětlení</t>
  </si>
  <si>
    <t>Výkaz výměr (rozpočet)</t>
  </si>
  <si>
    <t>kmpl</t>
  </si>
  <si>
    <t>Výměna osvětlovacích těles</t>
  </si>
  <si>
    <t>Demontáž svítidla kompletní, vč. likvidace</t>
  </si>
  <si>
    <t>Montáž svítidla kompletní, vč. zapojení</t>
  </si>
  <si>
    <t>Materiál</t>
  </si>
  <si>
    <t>Práce</t>
  </si>
  <si>
    <t>materiál</t>
  </si>
  <si>
    <t xml:space="preserve"> součet - Výměna osvětlovacích těles</t>
  </si>
  <si>
    <t xml:space="preserve"> součet - Výměna konstrukčních prvků a kabeláže</t>
  </si>
  <si>
    <t>Výměna osvětlovacích těles /Kč/</t>
  </si>
  <si>
    <t>Optimalizace řídícího systému /Kč/</t>
  </si>
  <si>
    <t>CELKEM /Kč/</t>
  </si>
  <si>
    <t xml:space="preserve">Výměna konstrukčních prvků </t>
  </si>
  <si>
    <t>Mechanizace</t>
  </si>
  <si>
    <t>Montážní plošina</t>
  </si>
  <si>
    <t>MH</t>
  </si>
  <si>
    <t>Výměna konstrukčních prvků  /Kč/</t>
  </si>
  <si>
    <t>Kabel CYKY 3x1,5</t>
  </si>
  <si>
    <t>m</t>
  </si>
  <si>
    <t>Podružný materiál</t>
  </si>
  <si>
    <t>Způsobilé a nezpůsobilé výdaje</t>
  </si>
  <si>
    <t>Způsobilé výdaje</t>
  </si>
  <si>
    <t>Celkem za způsobílé výdaje</t>
  </si>
  <si>
    <t>DPH 21%</t>
  </si>
  <si>
    <t>Celkem za způsobílé výdaje s DPH</t>
  </si>
  <si>
    <t>Nezpůsobilé výdaje</t>
  </si>
  <si>
    <t>Způsobilé výdaje celkem /Kč/</t>
  </si>
  <si>
    <t>Nezpůsobilé výdaje celkem /Kč/</t>
  </si>
  <si>
    <t>Způsobilé výdaje celkem</t>
  </si>
  <si>
    <t>Nezpůsobilé výdaje celkem</t>
  </si>
  <si>
    <t>1.1</t>
  </si>
  <si>
    <t>1.2</t>
  </si>
  <si>
    <t>1.3</t>
  </si>
  <si>
    <t>Dopravní značení</t>
  </si>
  <si>
    <t>Vedlejší a ostatní náklady</t>
  </si>
  <si>
    <t>Celkem cena za stavbu s DPH</t>
  </si>
  <si>
    <t>Celkem za nezpůsobílé výdaje</t>
  </si>
  <si>
    <t>Celkem za nezpůsobílé výdaje s DPH</t>
  </si>
  <si>
    <t>práce a mechanizace</t>
  </si>
  <si>
    <t>2.1</t>
  </si>
  <si>
    <t>2.2</t>
  </si>
  <si>
    <t>2.3</t>
  </si>
  <si>
    <t>2.4</t>
  </si>
  <si>
    <t>2.5</t>
  </si>
  <si>
    <t>Úsekové měření osvětlenosti a jasů</t>
  </si>
  <si>
    <t>úsek</t>
  </si>
  <si>
    <t>kpl</t>
  </si>
  <si>
    <t>Montáž kabelu CYKY 3Cx1,5</t>
  </si>
  <si>
    <t>Ukončení kabelu CYKY 3x1,5</t>
  </si>
  <si>
    <t>Sloup 8m, žz, K8-133/89/60</t>
  </si>
  <si>
    <t>Sloup 6m, žz, K6-133/89/60</t>
  </si>
  <si>
    <t>Výložník jednoramenný 1m, žz, SD1-1000</t>
  </si>
  <si>
    <t>Kabelová spojka 4x25mm2</t>
  </si>
  <si>
    <t>Kabel CYKY 4Bx10</t>
  </si>
  <si>
    <t>Mechanizace - autojeřáb</t>
  </si>
  <si>
    <t>Montáž kabelu 4Bx10</t>
  </si>
  <si>
    <t>Montáž kabelové spojky</t>
  </si>
  <si>
    <t>Ukončení kabelu 4Bx10</t>
  </si>
  <si>
    <t>Stožárová svorkovnice</t>
  </si>
  <si>
    <t>Montáž stožárové svorkovnice</t>
  </si>
  <si>
    <t>hod</t>
  </si>
  <si>
    <t>Svorka SP1</t>
  </si>
  <si>
    <t>Montáž svorky SP1</t>
  </si>
  <si>
    <t>Sloup 8m, žz, K8-133/89/60, RAL</t>
  </si>
  <si>
    <t>Sloup 6m, žz, K6-133/89/60, RAL</t>
  </si>
  <si>
    <t>Výložník dvojramenný 0,5m, žz, SD2-500/180, RAL</t>
  </si>
  <si>
    <t>Město Milevsko</t>
  </si>
  <si>
    <t>Opatření ke snížení energetické náročnosti veřejného osvětlení města Milevsko</t>
  </si>
  <si>
    <t>Demontáž stávajícího sloupu vč. zem. prací</t>
  </si>
  <si>
    <t>Rozbourání stávajícího betonového základu vč. zem. Prací</t>
  </si>
  <si>
    <t>Zhotovení stožárového pouzdra pro sloup vč. zem. Prací</t>
  </si>
  <si>
    <t>Montáž sloupu vč. zem. Prací</t>
  </si>
  <si>
    <t>Revize</t>
  </si>
  <si>
    <t>Aktualizace pasportu</t>
  </si>
  <si>
    <t>Příloha 14.2</t>
  </si>
  <si>
    <t>Svítidlo sadové, 3000K, dle konfigurace 4</t>
  </si>
  <si>
    <t>Svítidlo sadové, 3000K, dle konfigurace 6</t>
  </si>
  <si>
    <t>Svítidlo, 3000K, dle konfigurace 8</t>
  </si>
  <si>
    <t>Svítidlo, 3000K, dle konfigurace 2</t>
  </si>
  <si>
    <t>Svítidlo, 3000K dle konfigurace 3 a 9</t>
  </si>
  <si>
    <t>Svítidlo, 3000K, dle konfigurace 10</t>
  </si>
  <si>
    <t>Svítidlo, 3000K dle konfigurace 1</t>
  </si>
  <si>
    <t>Svítidlo, 3000K dle konfigurace 5 a 7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</si>
</sst>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,_K_?_-;\-* #,##0.00\,_K_?_-;_-* \-??\ _K_?_-;_-@_-"/>
    <numFmt numFmtId="165" formatCode="0000"/>
    <numFmt numFmtId="166" formatCode="000"/>
    <numFmt numFmtId="167" formatCode="000000000"/>
    <numFmt numFmtId="168" formatCode="#,##0.00\ [$Kč-405];[Red]\-#,##0.00\ [$Kč-405]"/>
    <numFmt numFmtId="169" formatCode="0.000;0.000"/>
    <numFmt numFmtId="170" formatCode="0.00;0.00"/>
    <numFmt numFmtId="171" formatCode="#"/>
    <numFmt numFmtId="172" formatCode="0.0"/>
    <numFmt numFmtId="173" formatCode="#,##0\ [$Kč-405];\-#,##0\ [$Kč-405]"/>
    <numFmt numFmtId="174" formatCode="#\ ###\ ##0"/>
    <numFmt numFmtId="175" formatCode="#\ ###\ ##0;#\ ###\ ##0"/>
    <numFmt numFmtId="176" formatCode="#\ ###\ ##0.00"/>
    <numFmt numFmtId="177" formatCode="#,##0.0\ [$Kč-405];\-#,##0.0\ [$Kč-405]"/>
    <numFmt numFmtId="178" formatCode="#,##0.00\ [$Kč-405];\-#,##0.00\ [$Kč-405]"/>
    <numFmt numFmtId="179" formatCode="#,##0.0\ [$Kč-405];[Red]\-#,##0.0\ [$Kč-405]"/>
    <numFmt numFmtId="180" formatCode="#,##0\ [$Kč-405];[Red]\-#,##0\ [$Kč-405]"/>
    <numFmt numFmtId="181" formatCode="#,##0.00\ _K_č"/>
    <numFmt numFmtId="182" formatCode="#,##0.00&quot; Kč&quot;"/>
    <numFmt numFmtId="183" formatCode="#.0\ ###\ ##0;#.0\ ###\ ##0"/>
    <numFmt numFmtId="184" formatCode="#.00\ ###\ ##0;#.00\ ###\ ##0"/>
    <numFmt numFmtId="185" formatCode="#.###\ ##0;#.###\ ##0"/>
    <numFmt numFmtId="186" formatCode="#.####\ ##0;#.####\ ##0"/>
    <numFmt numFmtId="187" formatCode="#.#####\ ##0;#.#####\ ##0"/>
    <numFmt numFmtId="188" formatCode="#.######\ ##0;#.######\ ##0"/>
    <numFmt numFmtId="189" formatCode="#.#######\ ##0;#.#######\ ##0"/>
    <numFmt numFmtId="190" formatCode="##\ ###\ ##0.00"/>
    <numFmt numFmtId="191" formatCode="###\ ###\ ##0.00"/>
    <numFmt numFmtId="192" formatCode="[$-405]d\.\ mmmm\ yyyy"/>
    <numFmt numFmtId="193" formatCode="#,##0.000\ [$Kč-405];[Red]\-#,##0.000\ [$Kč-405]"/>
  </numFmts>
  <fonts count="53">
    <font>
      <sz val="11"/>
      <color indexed="8"/>
      <name val="Arial CE"/>
      <family val="2"/>
    </font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0.5"/>
      <name val="Calibri"/>
      <family val="2"/>
    </font>
    <font>
      <sz val="10.5"/>
      <name val="Calibri"/>
      <family val="2"/>
    </font>
    <font>
      <sz val="11"/>
      <color indexed="8"/>
      <name val="Calibri"/>
      <family val="2"/>
    </font>
    <font>
      <sz val="16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Arial CE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Arial CE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/>
      <right style="hair">
        <color indexed="8"/>
      </right>
      <top style="medium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hair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/>
      <top>
        <color indexed="63"/>
      </top>
      <bottom style="medium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>
        <color indexed="8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>
        <color indexed="8"/>
      </bottom>
    </border>
    <border>
      <left style="hair"/>
      <right style="hair"/>
      <top style="thin">
        <color indexed="8"/>
      </top>
      <bottom style="thin">
        <color indexed="8"/>
      </bottom>
    </border>
    <border>
      <left>
        <color indexed="63"/>
      </left>
      <right style="hair"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medium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hair"/>
      <top style="thin">
        <color indexed="8"/>
      </top>
      <bottom style="medium"/>
    </border>
    <border>
      <left style="hair"/>
      <right style="hair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thin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medium">
        <color indexed="8"/>
      </left>
      <right style="hair">
        <color indexed="8"/>
      </right>
      <top style="hair"/>
      <bottom style="medium"/>
    </border>
    <border>
      <left style="medium">
        <color indexed="8"/>
      </left>
      <right style="hair"/>
      <top style="hair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1" fillId="0" borderId="0" applyFill="0" applyBorder="0" applyAlignment="0" applyProtection="0"/>
    <xf numFmtId="164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2" fillId="0" borderId="0" xfId="48" applyFont="1">
      <alignment/>
      <protection/>
    </xf>
    <xf numFmtId="165" fontId="2" fillId="0" borderId="0" xfId="48" applyNumberFormat="1" applyFont="1">
      <alignment/>
      <protection/>
    </xf>
    <xf numFmtId="166" fontId="2" fillId="0" borderId="0" xfId="48" applyNumberFormat="1" applyFont="1">
      <alignment/>
      <protection/>
    </xf>
    <xf numFmtId="167" fontId="2" fillId="0" borderId="0" xfId="48" applyNumberFormat="1" applyFont="1">
      <alignment/>
      <protection/>
    </xf>
    <xf numFmtId="2" fontId="2" fillId="0" borderId="0" xfId="48" applyNumberFormat="1" applyFont="1">
      <alignment/>
      <protection/>
    </xf>
    <xf numFmtId="168" fontId="2" fillId="0" borderId="0" xfId="48" applyNumberFormat="1" applyFont="1">
      <alignment/>
      <protection/>
    </xf>
    <xf numFmtId="169" fontId="2" fillId="0" borderId="0" xfId="48" applyNumberFormat="1" applyFont="1">
      <alignment/>
      <protection/>
    </xf>
    <xf numFmtId="170" fontId="2" fillId="0" borderId="0" xfId="48" applyNumberFormat="1" applyFont="1">
      <alignment/>
      <protection/>
    </xf>
    <xf numFmtId="167" fontId="3" fillId="0" borderId="0" xfId="48" applyNumberFormat="1" applyFont="1">
      <alignment/>
      <protection/>
    </xf>
    <xf numFmtId="0" fontId="4" fillId="0" borderId="0" xfId="48" applyFont="1">
      <alignment/>
      <protection/>
    </xf>
    <xf numFmtId="0" fontId="3" fillId="0" borderId="0" xfId="48" applyFont="1">
      <alignment/>
      <protection/>
    </xf>
    <xf numFmtId="0" fontId="5" fillId="0" borderId="0" xfId="48" applyFont="1">
      <alignment/>
      <protection/>
    </xf>
    <xf numFmtId="0" fontId="6" fillId="0" borderId="0" xfId="48" applyFont="1">
      <alignment/>
      <protection/>
    </xf>
    <xf numFmtId="0" fontId="6" fillId="0" borderId="0" xfId="48" applyFont="1" applyAlignment="1">
      <alignment horizontal="right"/>
      <protection/>
    </xf>
    <xf numFmtId="49" fontId="6" fillId="0" borderId="0" xfId="48" applyNumberFormat="1" applyFont="1" applyAlignment="1">
      <alignment horizontal="left"/>
      <protection/>
    </xf>
    <xf numFmtId="0" fontId="6" fillId="0" borderId="0" xfId="48" applyFont="1">
      <alignment/>
      <protection/>
    </xf>
    <xf numFmtId="2" fontId="6" fillId="0" borderId="0" xfId="48" applyNumberFormat="1" applyFont="1" applyAlignment="1">
      <alignment horizontal="left"/>
      <protection/>
    </xf>
    <xf numFmtId="0" fontId="6" fillId="0" borderId="0" xfId="48" applyFont="1" applyAlignment="1">
      <alignment horizontal="center"/>
      <protection/>
    </xf>
    <xf numFmtId="49" fontId="2" fillId="0" borderId="0" xfId="48" applyNumberFormat="1" applyFont="1">
      <alignment/>
      <protection/>
    </xf>
    <xf numFmtId="0" fontId="2" fillId="0" borderId="10" xfId="48" applyFont="1" applyBorder="1" applyAlignment="1">
      <alignment horizontal="right"/>
      <protection/>
    </xf>
    <xf numFmtId="0" fontId="2" fillId="0" borderId="11" xfId="48" applyFont="1" applyBorder="1" applyAlignment="1">
      <alignment horizontal="right"/>
      <protection/>
    </xf>
    <xf numFmtId="0" fontId="7" fillId="0" borderId="11" xfId="48" applyFont="1" applyBorder="1" applyAlignment="1">
      <alignment horizontal="center"/>
      <protection/>
    </xf>
    <xf numFmtId="2" fontId="2" fillId="0" borderId="11" xfId="48" applyNumberFormat="1" applyFont="1" applyBorder="1" applyAlignment="1">
      <alignment horizontal="right"/>
      <protection/>
    </xf>
    <xf numFmtId="168" fontId="2" fillId="0" borderId="12" xfId="48" applyNumberFormat="1" applyFont="1" applyBorder="1" applyAlignment="1">
      <alignment horizontal="right"/>
      <protection/>
    </xf>
    <xf numFmtId="2" fontId="2" fillId="0" borderId="13" xfId="48" applyNumberFormat="1" applyFont="1" applyBorder="1">
      <alignment/>
      <protection/>
    </xf>
    <xf numFmtId="168" fontId="2" fillId="0" borderId="14" xfId="48" applyNumberFormat="1" applyFont="1" applyBorder="1">
      <alignment/>
      <protection/>
    </xf>
    <xf numFmtId="0" fontId="9" fillId="0" borderId="15" xfId="48" applyFont="1" applyBorder="1">
      <alignment/>
      <protection/>
    </xf>
    <xf numFmtId="49" fontId="8" fillId="0" borderId="16" xfId="48" applyNumberFormat="1" applyFont="1" applyBorder="1">
      <alignment/>
      <protection/>
    </xf>
    <xf numFmtId="49" fontId="9" fillId="0" borderId="16" xfId="48" applyNumberFormat="1" applyFont="1" applyBorder="1">
      <alignment/>
      <protection/>
    </xf>
    <xf numFmtId="0" fontId="9" fillId="0" borderId="17" xfId="48" applyFont="1" applyBorder="1" applyAlignment="1">
      <alignment horizontal="center"/>
      <protection/>
    </xf>
    <xf numFmtId="49" fontId="8" fillId="0" borderId="18" xfId="48" applyNumberFormat="1" applyFont="1" applyBorder="1">
      <alignment/>
      <protection/>
    </xf>
    <xf numFmtId="0" fontId="1" fillId="0" borderId="19" xfId="48" applyFont="1" applyBorder="1" applyAlignment="1">
      <alignment horizontal="center"/>
      <protection/>
    </xf>
    <xf numFmtId="2" fontId="2" fillId="0" borderId="20" xfId="48" applyNumberFormat="1" applyFont="1" applyBorder="1">
      <alignment/>
      <protection/>
    </xf>
    <xf numFmtId="168" fontId="2" fillId="0" borderId="21" xfId="48" applyNumberFormat="1" applyFont="1" applyBorder="1">
      <alignment/>
      <protection/>
    </xf>
    <xf numFmtId="171" fontId="2" fillId="0" borderId="0" xfId="48" applyNumberFormat="1" applyFont="1">
      <alignment/>
      <protection/>
    </xf>
    <xf numFmtId="172" fontId="2" fillId="0" borderId="0" xfId="48" applyNumberFormat="1" applyFont="1">
      <alignment/>
      <protection/>
    </xf>
    <xf numFmtId="173" fontId="2" fillId="0" borderId="0" xfId="48" applyNumberFormat="1" applyFont="1" applyAlignment="1">
      <alignment horizontal="right"/>
      <protection/>
    </xf>
    <xf numFmtId="0" fontId="10" fillId="0" borderId="0" xfId="0" applyFont="1" applyAlignment="1">
      <alignment/>
    </xf>
    <xf numFmtId="0" fontId="4" fillId="0" borderId="0" xfId="48" applyFont="1" applyAlignment="1">
      <alignment vertical="center"/>
      <protection/>
    </xf>
    <xf numFmtId="172" fontId="11" fillId="0" borderId="0" xfId="48" applyNumberFormat="1" applyFont="1" applyAlignment="1">
      <alignment vertical="center"/>
      <protection/>
    </xf>
    <xf numFmtId="168" fontId="11" fillId="0" borderId="0" xfId="48" applyNumberFormat="1" applyFont="1" applyAlignment="1">
      <alignment vertical="center"/>
      <protection/>
    </xf>
    <xf numFmtId="173" fontId="11" fillId="0" borderId="0" xfId="48" applyNumberFormat="1" applyFont="1" applyAlignment="1">
      <alignment horizontal="right"/>
      <protection/>
    </xf>
    <xf numFmtId="0" fontId="2" fillId="0" borderId="22" xfId="48" applyFont="1" applyBorder="1">
      <alignment/>
      <protection/>
    </xf>
    <xf numFmtId="171" fontId="2" fillId="0" borderId="0" xfId="48" applyNumberFormat="1" applyFont="1" applyBorder="1">
      <alignment/>
      <protection/>
    </xf>
    <xf numFmtId="168" fontId="2" fillId="0" borderId="0" xfId="48" applyNumberFormat="1" applyFont="1" applyBorder="1">
      <alignment/>
      <protection/>
    </xf>
    <xf numFmtId="168" fontId="2" fillId="0" borderId="23" xfId="48" applyNumberFormat="1" applyFont="1" applyBorder="1">
      <alignment/>
      <protection/>
    </xf>
    <xf numFmtId="173" fontId="14" fillId="0" borderId="0" xfId="48" applyNumberFormat="1" applyFont="1" applyAlignment="1">
      <alignment horizontal="right"/>
      <protection/>
    </xf>
    <xf numFmtId="174" fontId="2" fillId="0" borderId="0" xfId="48" applyNumberFormat="1" applyFont="1">
      <alignment/>
      <protection/>
    </xf>
    <xf numFmtId="175" fontId="2" fillId="0" borderId="0" xfId="48" applyNumberFormat="1" applyFont="1">
      <alignment/>
      <protection/>
    </xf>
    <xf numFmtId="176" fontId="2" fillId="0" borderId="0" xfId="48" applyNumberFormat="1" applyFont="1">
      <alignment/>
      <protection/>
    </xf>
    <xf numFmtId="0" fontId="2" fillId="0" borderId="0" xfId="48" applyFont="1">
      <alignment/>
      <protection/>
    </xf>
    <xf numFmtId="172" fontId="2" fillId="0" borderId="0" xfId="48" applyNumberFormat="1" applyFont="1">
      <alignment/>
      <protection/>
    </xf>
    <xf numFmtId="173" fontId="2" fillId="0" borderId="0" xfId="48" applyNumberFormat="1" applyFont="1" applyAlignment="1">
      <alignment horizontal="right"/>
      <protection/>
    </xf>
    <xf numFmtId="0" fontId="10" fillId="0" borderId="0" xfId="0" applyFont="1" applyAlignment="1">
      <alignment/>
    </xf>
    <xf numFmtId="0" fontId="4" fillId="0" borderId="0" xfId="48" applyFont="1" applyAlignment="1">
      <alignment vertical="center"/>
      <protection/>
    </xf>
    <xf numFmtId="172" fontId="11" fillId="0" borderId="0" xfId="48" applyNumberFormat="1" applyFont="1" applyAlignment="1">
      <alignment vertical="center"/>
      <protection/>
    </xf>
    <xf numFmtId="173" fontId="11" fillId="0" borderId="0" xfId="48" applyNumberFormat="1" applyFont="1" applyAlignment="1">
      <alignment horizontal="right"/>
      <protection/>
    </xf>
    <xf numFmtId="0" fontId="6" fillId="0" borderId="24" xfId="48" applyFont="1" applyBorder="1">
      <alignment/>
      <protection/>
    </xf>
    <xf numFmtId="173" fontId="5" fillId="0" borderId="25" xfId="48" applyNumberFormat="1" applyFont="1" applyBorder="1" applyAlignment="1">
      <alignment horizontal="right"/>
      <protection/>
    </xf>
    <xf numFmtId="0" fontId="3" fillId="0" borderId="26" xfId="48" applyFont="1" applyBorder="1">
      <alignment/>
      <protection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>
      <alignment/>
    </xf>
    <xf numFmtId="172" fontId="13" fillId="0" borderId="23" xfId="0" applyNumberFormat="1" applyFont="1" applyBorder="1" applyAlignment="1">
      <alignment/>
    </xf>
    <xf numFmtId="173" fontId="2" fillId="0" borderId="27" xfId="0" applyNumberFormat="1" applyFont="1" applyBorder="1" applyAlignment="1">
      <alignment horizontal="right"/>
    </xf>
    <xf numFmtId="0" fontId="3" fillId="0" borderId="0" xfId="48" applyFont="1">
      <alignment/>
      <protection/>
    </xf>
    <xf numFmtId="0" fontId="3" fillId="0" borderId="24" xfId="48" applyFont="1" applyBorder="1">
      <alignment/>
      <protection/>
    </xf>
    <xf numFmtId="2" fontId="2" fillId="0" borderId="0" xfId="0" applyNumberFormat="1" applyFont="1" applyBorder="1" applyAlignment="1">
      <alignment/>
    </xf>
    <xf numFmtId="173" fontId="2" fillId="0" borderId="25" xfId="0" applyNumberFormat="1" applyFont="1" applyBorder="1" applyAlignment="1">
      <alignment horizontal="right"/>
    </xf>
    <xf numFmtId="0" fontId="16" fillId="0" borderId="0" xfId="0" applyFont="1" applyAlignment="1">
      <alignment/>
    </xf>
    <xf numFmtId="49" fontId="2" fillId="0" borderId="23" xfId="48" applyNumberFormat="1" applyFont="1" applyBorder="1">
      <alignment/>
      <protection/>
    </xf>
    <xf numFmtId="173" fontId="2" fillId="0" borderId="25" xfId="48" applyNumberFormat="1" applyFont="1" applyBorder="1" applyAlignment="1">
      <alignment horizontal="right"/>
      <protection/>
    </xf>
    <xf numFmtId="173" fontId="2" fillId="0" borderId="27" xfId="48" applyNumberFormat="1" applyFont="1" applyBorder="1" applyAlignment="1">
      <alignment horizontal="right"/>
      <protection/>
    </xf>
    <xf numFmtId="0" fontId="13" fillId="0" borderId="0" xfId="0" applyFont="1" applyBorder="1" applyAlignment="1">
      <alignment/>
    </xf>
    <xf numFmtId="1" fontId="13" fillId="0" borderId="0" xfId="0" applyNumberFormat="1" applyFont="1" applyBorder="1" applyAlignment="1">
      <alignment/>
    </xf>
    <xf numFmtId="172" fontId="13" fillId="0" borderId="0" xfId="0" applyNumberFormat="1" applyFont="1" applyBorder="1" applyAlignment="1">
      <alignment/>
    </xf>
    <xf numFmtId="49" fontId="2" fillId="0" borderId="0" xfId="48" applyNumberFormat="1" applyFont="1" applyBorder="1">
      <alignment/>
      <protection/>
    </xf>
    <xf numFmtId="0" fontId="5" fillId="0" borderId="0" xfId="48" applyFont="1" applyAlignment="1">
      <alignment vertical="center"/>
      <protection/>
    </xf>
    <xf numFmtId="171" fontId="2" fillId="0" borderId="22" xfId="48" applyNumberFormat="1" applyFont="1" applyBorder="1">
      <alignment/>
      <protection/>
    </xf>
    <xf numFmtId="0" fontId="3" fillId="0" borderId="28" xfId="48" applyFont="1" applyBorder="1">
      <alignment/>
      <protection/>
    </xf>
    <xf numFmtId="49" fontId="2" fillId="0" borderId="22" xfId="48" applyNumberFormat="1" applyFont="1" applyBorder="1">
      <alignment/>
      <protection/>
    </xf>
    <xf numFmtId="172" fontId="12" fillId="0" borderId="22" xfId="48" applyNumberFormat="1" applyFont="1" applyBorder="1">
      <alignment/>
      <protection/>
    </xf>
    <xf numFmtId="173" fontId="3" fillId="0" borderId="29" xfId="48" applyNumberFormat="1" applyFont="1" applyBorder="1" applyAlignment="1">
      <alignment horizontal="right"/>
      <protection/>
    </xf>
    <xf numFmtId="49" fontId="5" fillId="0" borderId="0" xfId="48" applyNumberFormat="1" applyFont="1" applyBorder="1">
      <alignment/>
      <protection/>
    </xf>
    <xf numFmtId="49" fontId="6" fillId="0" borderId="0" xfId="48" applyNumberFormat="1" applyFont="1" applyBorder="1">
      <alignment/>
      <protection/>
    </xf>
    <xf numFmtId="172" fontId="15" fillId="0" borderId="0" xfId="48" applyNumberFormat="1" applyFont="1" applyBorder="1">
      <alignment/>
      <protection/>
    </xf>
    <xf numFmtId="172" fontId="12" fillId="0" borderId="0" xfId="48" applyNumberFormat="1" applyFont="1" applyBorder="1">
      <alignment/>
      <protection/>
    </xf>
    <xf numFmtId="173" fontId="13" fillId="0" borderId="30" xfId="0" applyNumberFormat="1" applyFont="1" applyBorder="1" applyAlignment="1">
      <alignment horizontal="right"/>
    </xf>
    <xf numFmtId="49" fontId="3" fillId="0" borderId="0" xfId="48" applyNumberFormat="1" applyFont="1" applyBorder="1">
      <alignment/>
      <protection/>
    </xf>
    <xf numFmtId="173" fontId="2" fillId="0" borderId="23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0" fontId="2" fillId="0" borderId="31" xfId="48" applyFont="1" applyBorder="1" applyAlignment="1">
      <alignment horizontal="center" vertical="center"/>
      <protection/>
    </xf>
    <xf numFmtId="165" fontId="2" fillId="0" borderId="32" xfId="48" applyNumberFormat="1" applyFont="1" applyBorder="1" applyAlignment="1">
      <alignment horizontal="center" vertical="center"/>
      <protection/>
    </xf>
    <xf numFmtId="166" fontId="2" fillId="0" borderId="32" xfId="48" applyNumberFormat="1" applyFont="1" applyBorder="1" applyAlignment="1">
      <alignment horizontal="center" vertical="center"/>
      <protection/>
    </xf>
    <xf numFmtId="0" fontId="2" fillId="0" borderId="32" xfId="48" applyFont="1" applyBorder="1" applyAlignment="1">
      <alignment horizontal="center" vertical="center"/>
      <protection/>
    </xf>
    <xf numFmtId="0" fontId="2" fillId="0" borderId="33" xfId="48" applyFont="1" applyBorder="1" applyAlignment="1">
      <alignment horizontal="center" vertical="center"/>
      <protection/>
    </xf>
    <xf numFmtId="165" fontId="2" fillId="0" borderId="0" xfId="48" applyNumberFormat="1" applyFont="1" applyBorder="1" applyAlignment="1">
      <alignment horizontal="center" vertical="center"/>
      <protection/>
    </xf>
    <xf numFmtId="166" fontId="2" fillId="0" borderId="0" xfId="48" applyNumberFormat="1" applyFont="1" applyBorder="1" applyAlignment="1">
      <alignment horizontal="center" vertical="center"/>
      <protection/>
    </xf>
    <xf numFmtId="49" fontId="2" fillId="0" borderId="0" xfId="48" applyNumberFormat="1" applyFont="1" applyBorder="1" applyAlignment="1">
      <alignment horizontal="center" vertical="center"/>
      <protection/>
    </xf>
    <xf numFmtId="49" fontId="2" fillId="0" borderId="34" xfId="48" applyNumberFormat="1" applyFont="1" applyBorder="1" applyAlignment="1">
      <alignment horizontal="left" vertical="center"/>
      <protection/>
    </xf>
    <xf numFmtId="49" fontId="2" fillId="0" borderId="13" xfId="48" applyNumberFormat="1" applyFont="1" applyBorder="1" applyAlignment="1">
      <alignment horizontal="left" vertical="center"/>
      <protection/>
    </xf>
    <xf numFmtId="190" fontId="2" fillId="0" borderId="34" xfId="48" applyNumberFormat="1" applyFont="1" applyBorder="1" applyAlignment="1">
      <alignment horizontal="right" vertical="center"/>
      <protection/>
    </xf>
    <xf numFmtId="190" fontId="2" fillId="0" borderId="13" xfId="48" applyNumberFormat="1" applyFont="1" applyBorder="1" applyAlignment="1">
      <alignment horizontal="right" vertical="center"/>
      <protection/>
    </xf>
    <xf numFmtId="0" fontId="2" fillId="0" borderId="35" xfId="48" applyFont="1" applyBorder="1" applyAlignment="1">
      <alignment horizontal="center" vertical="center"/>
      <protection/>
    </xf>
    <xf numFmtId="0" fontId="2" fillId="0" borderId="36" xfId="48" applyFont="1" applyBorder="1" applyAlignment="1">
      <alignment horizontal="center" vertical="center"/>
      <protection/>
    </xf>
    <xf numFmtId="0" fontId="2" fillId="33" borderId="37" xfId="48" applyFont="1" applyFill="1" applyBorder="1" applyAlignment="1">
      <alignment horizontal="center" vertical="center"/>
      <protection/>
    </xf>
    <xf numFmtId="49" fontId="3" fillId="33" borderId="38" xfId="48" applyNumberFormat="1" applyFont="1" applyFill="1" applyBorder="1" applyAlignment="1">
      <alignment horizontal="left" vertical="center"/>
      <protection/>
    </xf>
    <xf numFmtId="191" fontId="3" fillId="33" borderId="38" xfId="48" applyNumberFormat="1" applyFont="1" applyFill="1" applyBorder="1" applyAlignment="1">
      <alignment horizontal="right" vertical="center"/>
      <protection/>
    </xf>
    <xf numFmtId="165" fontId="2" fillId="0" borderId="0" xfId="48" applyNumberFormat="1" applyFont="1" applyFill="1" applyBorder="1" applyAlignment="1">
      <alignment horizontal="center" vertical="center"/>
      <protection/>
    </xf>
    <xf numFmtId="166" fontId="2" fillId="0" borderId="0" xfId="48" applyNumberFormat="1" applyFont="1" applyFill="1" applyBorder="1" applyAlignment="1">
      <alignment horizontal="center" vertical="center"/>
      <protection/>
    </xf>
    <xf numFmtId="49" fontId="2" fillId="0" borderId="0" xfId="48" applyNumberFormat="1" applyFont="1" applyFill="1" applyBorder="1" applyAlignment="1">
      <alignment horizontal="center" vertical="center"/>
      <protection/>
    </xf>
    <xf numFmtId="49" fontId="3" fillId="0" borderId="0" xfId="48" applyNumberFormat="1" applyFont="1" applyFill="1" applyBorder="1" applyAlignment="1">
      <alignment horizontal="left" vertical="center"/>
      <protection/>
    </xf>
    <xf numFmtId="0" fontId="2" fillId="0" borderId="0" xfId="48" applyFont="1" applyFill="1" applyBorder="1" applyAlignment="1">
      <alignment horizontal="center" vertical="center"/>
      <protection/>
    </xf>
    <xf numFmtId="191" fontId="3" fillId="0" borderId="0" xfId="48" applyNumberFormat="1" applyFont="1" applyFill="1" applyBorder="1" applyAlignment="1">
      <alignment horizontal="right" vertical="center"/>
      <protection/>
    </xf>
    <xf numFmtId="175" fontId="3" fillId="0" borderId="39" xfId="48" applyNumberFormat="1" applyFont="1" applyBorder="1" applyAlignment="1">
      <alignment horizontal="center" vertical="center" wrapText="1"/>
      <protection/>
    </xf>
    <xf numFmtId="0" fontId="3" fillId="0" borderId="40" xfId="48" applyFont="1" applyBorder="1" applyAlignment="1">
      <alignment horizontal="center" vertical="center"/>
      <protection/>
    </xf>
    <xf numFmtId="0" fontId="3" fillId="0" borderId="11" xfId="48" applyFont="1" applyBorder="1" applyAlignment="1">
      <alignment horizontal="center" vertical="center"/>
      <protection/>
    </xf>
    <xf numFmtId="0" fontId="2" fillId="0" borderId="0" xfId="0" applyFont="1" applyFill="1" applyBorder="1" applyAlignment="1">
      <alignment/>
    </xf>
    <xf numFmtId="173" fontId="2" fillId="0" borderId="25" xfId="0" applyNumberFormat="1" applyFont="1" applyFill="1" applyBorder="1" applyAlignment="1">
      <alignment horizontal="right"/>
    </xf>
    <xf numFmtId="1" fontId="13" fillId="0" borderId="0" xfId="0" applyNumberFormat="1" applyFont="1" applyFill="1" applyBorder="1" applyAlignment="1">
      <alignment/>
    </xf>
    <xf numFmtId="175" fontId="3" fillId="0" borderId="41" xfId="48" applyNumberFormat="1" applyFont="1" applyBorder="1" applyAlignment="1">
      <alignment horizontal="center" vertical="center" wrapText="1"/>
      <protection/>
    </xf>
    <xf numFmtId="190" fontId="2" fillId="0" borderId="42" xfId="48" applyNumberFormat="1" applyFont="1" applyBorder="1" applyAlignment="1">
      <alignment horizontal="right" vertical="center"/>
      <protection/>
    </xf>
    <xf numFmtId="190" fontId="2" fillId="0" borderId="43" xfId="48" applyNumberFormat="1" applyFont="1" applyBorder="1" applyAlignment="1">
      <alignment horizontal="right" vertical="center"/>
      <protection/>
    </xf>
    <xf numFmtId="191" fontId="3" fillId="33" borderId="44" xfId="48" applyNumberFormat="1" applyFont="1" applyFill="1" applyBorder="1" applyAlignment="1">
      <alignment horizontal="right" vertical="center"/>
      <protection/>
    </xf>
    <xf numFmtId="168" fontId="2" fillId="0" borderId="45" xfId="48" applyNumberFormat="1" applyFont="1" applyBorder="1">
      <alignment/>
      <protection/>
    </xf>
    <xf numFmtId="0" fontId="9" fillId="0" borderId="36" xfId="48" applyFont="1" applyBorder="1">
      <alignment/>
      <protection/>
    </xf>
    <xf numFmtId="0" fontId="9" fillId="0" borderId="37" xfId="48" applyFont="1" applyBorder="1">
      <alignment/>
      <protection/>
    </xf>
    <xf numFmtId="49" fontId="8" fillId="0" borderId="46" xfId="48" applyNumberFormat="1" applyFont="1" applyBorder="1">
      <alignment/>
      <protection/>
    </xf>
    <xf numFmtId="49" fontId="9" fillId="0" borderId="46" xfId="48" applyNumberFormat="1" applyFont="1" applyBorder="1">
      <alignment/>
      <protection/>
    </xf>
    <xf numFmtId="2" fontId="2" fillId="0" borderId="38" xfId="48" applyNumberFormat="1" applyFont="1" applyBorder="1">
      <alignment/>
      <protection/>
    </xf>
    <xf numFmtId="168" fontId="2" fillId="0" borderId="47" xfId="48" applyNumberFormat="1" applyFont="1" applyBorder="1">
      <alignment/>
      <protection/>
    </xf>
    <xf numFmtId="175" fontId="3" fillId="34" borderId="39" xfId="48" applyNumberFormat="1" applyFont="1" applyFill="1" applyBorder="1" applyAlignment="1">
      <alignment horizontal="center" vertical="center" wrapText="1"/>
      <protection/>
    </xf>
    <xf numFmtId="190" fontId="2" fillId="34" borderId="48" xfId="48" applyNumberFormat="1" applyFont="1" applyFill="1" applyBorder="1" applyAlignment="1">
      <alignment horizontal="right" vertical="center"/>
      <protection/>
    </xf>
    <xf numFmtId="190" fontId="2" fillId="34" borderId="49" xfId="48" applyNumberFormat="1" applyFont="1" applyFill="1" applyBorder="1" applyAlignment="1">
      <alignment horizontal="right" vertical="center"/>
      <protection/>
    </xf>
    <xf numFmtId="176" fontId="3" fillId="34" borderId="50" xfId="48" applyNumberFormat="1" applyFont="1" applyFill="1" applyBorder="1" applyAlignment="1">
      <alignment horizontal="center" vertical="center" wrapText="1"/>
      <protection/>
    </xf>
    <xf numFmtId="190" fontId="2" fillId="34" borderId="51" xfId="48" applyNumberFormat="1" applyFont="1" applyFill="1" applyBorder="1" applyAlignment="1">
      <alignment horizontal="right" vertical="center"/>
      <protection/>
    </xf>
    <xf numFmtId="190" fontId="2" fillId="34" borderId="52" xfId="48" applyNumberFormat="1" applyFont="1" applyFill="1" applyBorder="1" applyAlignment="1">
      <alignment horizontal="right" vertical="center"/>
      <protection/>
    </xf>
    <xf numFmtId="191" fontId="3" fillId="35" borderId="53" xfId="48" applyNumberFormat="1" applyFont="1" applyFill="1" applyBorder="1" applyAlignment="1">
      <alignment horizontal="right" vertical="center"/>
      <protection/>
    </xf>
    <xf numFmtId="191" fontId="3" fillId="35" borderId="54" xfId="48" applyNumberFormat="1" applyFont="1" applyFill="1" applyBorder="1" applyAlignment="1">
      <alignment horizontal="right" vertical="center"/>
      <protection/>
    </xf>
    <xf numFmtId="168" fontId="3" fillId="0" borderId="47" xfId="48" applyNumberFormat="1" applyFont="1" applyBorder="1">
      <alignment/>
      <protection/>
    </xf>
    <xf numFmtId="168" fontId="2" fillId="0" borderId="55" xfId="48" applyNumberFormat="1" applyFont="1" applyBorder="1">
      <alignment/>
      <protection/>
    </xf>
    <xf numFmtId="2" fontId="2" fillId="0" borderId="56" xfId="48" applyNumberFormat="1" applyFont="1" applyBorder="1">
      <alignment/>
      <protection/>
    </xf>
    <xf numFmtId="0" fontId="9" fillId="0" borderId="57" xfId="48" applyFont="1" applyBorder="1">
      <alignment/>
      <protection/>
    </xf>
    <xf numFmtId="49" fontId="8" fillId="0" borderId="58" xfId="48" applyNumberFormat="1" applyFont="1" applyBorder="1">
      <alignment/>
      <protection/>
    </xf>
    <xf numFmtId="49" fontId="9" fillId="0" borderId="58" xfId="48" applyNumberFormat="1" applyFont="1" applyBorder="1">
      <alignment/>
      <protection/>
    </xf>
    <xf numFmtId="2" fontId="2" fillId="0" borderId="59" xfId="48" applyNumberFormat="1" applyFont="1" applyBorder="1">
      <alignment/>
      <protection/>
    </xf>
    <xf numFmtId="168" fontId="2" fillId="0" borderId="60" xfId="48" applyNumberFormat="1" applyFont="1" applyBorder="1">
      <alignment/>
      <protection/>
    </xf>
    <xf numFmtId="0" fontId="9" fillId="0" borderId="61" xfId="48" applyFont="1" applyBorder="1">
      <alignment/>
      <protection/>
    </xf>
    <xf numFmtId="49" fontId="8" fillId="0" borderId="0" xfId="48" applyNumberFormat="1" applyFont="1" applyBorder="1">
      <alignment/>
      <protection/>
    </xf>
    <xf numFmtId="49" fontId="9" fillId="0" borderId="0" xfId="48" applyNumberFormat="1" applyFont="1" applyBorder="1">
      <alignment/>
      <protection/>
    </xf>
    <xf numFmtId="2" fontId="2" fillId="0" borderId="62" xfId="48" applyNumberFormat="1" applyFont="1" applyBorder="1">
      <alignment/>
      <protection/>
    </xf>
    <xf numFmtId="168" fontId="2" fillId="0" borderId="63" xfId="48" applyNumberFormat="1" applyFont="1" applyBorder="1">
      <alignment/>
      <protection/>
    </xf>
    <xf numFmtId="0" fontId="9" fillId="33" borderId="36" xfId="48" applyFont="1" applyFill="1" applyBorder="1">
      <alignment/>
      <protection/>
    </xf>
    <xf numFmtId="49" fontId="8" fillId="33" borderId="16" xfId="48" applyNumberFormat="1" applyFont="1" applyFill="1" applyBorder="1">
      <alignment/>
      <protection/>
    </xf>
    <xf numFmtId="49" fontId="9" fillId="33" borderId="16" xfId="48" applyNumberFormat="1" applyFont="1" applyFill="1" applyBorder="1">
      <alignment/>
      <protection/>
    </xf>
    <xf numFmtId="2" fontId="2" fillId="33" borderId="13" xfId="48" applyNumberFormat="1" applyFont="1" applyFill="1" applyBorder="1">
      <alignment/>
      <protection/>
    </xf>
    <xf numFmtId="168" fontId="3" fillId="33" borderId="45" xfId="48" applyNumberFormat="1" applyFont="1" applyFill="1" applyBorder="1">
      <alignment/>
      <protection/>
    </xf>
    <xf numFmtId="0" fontId="9" fillId="33" borderId="64" xfId="48" applyFont="1" applyFill="1" applyBorder="1">
      <alignment/>
      <protection/>
    </xf>
    <xf numFmtId="173" fontId="2" fillId="0" borderId="0" xfId="48" applyNumberFormat="1" applyFont="1" applyBorder="1" applyAlignment="1">
      <alignment horizontal="right"/>
      <protection/>
    </xf>
    <xf numFmtId="168" fontId="3" fillId="0" borderId="22" xfId="48" applyNumberFormat="1" applyFont="1" applyBorder="1" applyAlignment="1">
      <alignment horizontal="right"/>
      <protection/>
    </xf>
    <xf numFmtId="168" fontId="13" fillId="0" borderId="0" xfId="48" applyNumberFormat="1" applyFont="1" applyBorder="1" applyAlignment="1">
      <alignment horizontal="right"/>
      <protection/>
    </xf>
    <xf numFmtId="0" fontId="2" fillId="0" borderId="0" xfId="48" applyFont="1" applyBorder="1">
      <alignment/>
      <protection/>
    </xf>
    <xf numFmtId="49" fontId="2" fillId="0" borderId="65" xfId="48" applyNumberFormat="1" applyFont="1" applyBorder="1">
      <alignment/>
      <protection/>
    </xf>
    <xf numFmtId="49" fontId="2" fillId="0" borderId="65" xfId="48" applyNumberFormat="1" applyFont="1" applyBorder="1">
      <alignment/>
      <protection/>
    </xf>
    <xf numFmtId="49" fontId="2" fillId="0" borderId="66" xfId="48" applyNumberFormat="1" applyFont="1" applyBorder="1">
      <alignment/>
      <protection/>
    </xf>
    <xf numFmtId="49" fontId="2" fillId="0" borderId="67" xfId="48" applyNumberFormat="1" applyFont="1" applyBorder="1">
      <alignment/>
      <protection/>
    </xf>
    <xf numFmtId="49" fontId="2" fillId="0" borderId="68" xfId="48" applyNumberFormat="1" applyFont="1" applyBorder="1">
      <alignment/>
      <protection/>
    </xf>
    <xf numFmtId="49" fontId="2" fillId="0" borderId="69" xfId="48" applyNumberFormat="1" applyFont="1" applyBorder="1">
      <alignment/>
      <protection/>
    </xf>
    <xf numFmtId="172" fontId="12" fillId="0" borderId="67" xfId="48" applyNumberFormat="1" applyFont="1" applyBorder="1">
      <alignment/>
      <protection/>
    </xf>
    <xf numFmtId="172" fontId="2" fillId="0" borderId="67" xfId="48" applyNumberFormat="1" applyFont="1" applyBorder="1">
      <alignment/>
      <protection/>
    </xf>
    <xf numFmtId="172" fontId="2" fillId="0" borderId="68" xfId="48" applyNumberFormat="1" applyFont="1" applyBorder="1">
      <alignment/>
      <protection/>
    </xf>
    <xf numFmtId="172" fontId="12" fillId="0" borderId="69" xfId="48" applyNumberFormat="1" applyFont="1" applyBorder="1">
      <alignment/>
      <protection/>
    </xf>
    <xf numFmtId="172" fontId="13" fillId="0" borderId="67" xfId="48" applyNumberFormat="1" applyFont="1" applyBorder="1">
      <alignment/>
      <protection/>
    </xf>
    <xf numFmtId="168" fontId="12" fillId="0" borderId="65" xfId="48" applyNumberFormat="1" applyFont="1" applyBorder="1">
      <alignment/>
      <protection/>
    </xf>
    <xf numFmtId="168" fontId="12" fillId="0" borderId="70" xfId="48" applyNumberFormat="1" applyFont="1" applyBorder="1">
      <alignment/>
      <protection/>
    </xf>
    <xf numFmtId="168" fontId="2" fillId="0" borderId="66" xfId="48" applyNumberFormat="1" applyFont="1" applyBorder="1" applyAlignment="1">
      <alignment horizontal="right"/>
      <protection/>
    </xf>
    <xf numFmtId="168" fontId="2" fillId="0" borderId="67" xfId="48" applyNumberFormat="1" applyFont="1" applyBorder="1" applyAlignment="1">
      <alignment horizontal="right"/>
      <protection/>
    </xf>
    <xf numFmtId="49" fontId="2" fillId="0" borderId="0" xfId="48" applyNumberFormat="1" applyFont="1" applyBorder="1">
      <alignment/>
      <protection/>
    </xf>
    <xf numFmtId="49" fontId="2" fillId="0" borderId="23" xfId="48" applyNumberFormat="1" applyFont="1" applyBorder="1">
      <alignment/>
      <protection/>
    </xf>
    <xf numFmtId="2" fontId="6" fillId="0" borderId="71" xfId="48" applyNumberFormat="1" applyFont="1" applyBorder="1">
      <alignment/>
      <protection/>
    </xf>
    <xf numFmtId="168" fontId="6" fillId="0" borderId="72" xfId="48" applyNumberFormat="1" applyFont="1" applyBorder="1">
      <alignment/>
      <protection/>
    </xf>
    <xf numFmtId="2" fontId="6" fillId="0" borderId="73" xfId="48" applyNumberFormat="1" applyFont="1" applyBorder="1">
      <alignment/>
      <protection/>
    </xf>
    <xf numFmtId="168" fontId="6" fillId="0" borderId="74" xfId="48" applyNumberFormat="1" applyFont="1" applyBorder="1">
      <alignment/>
      <protection/>
    </xf>
    <xf numFmtId="49" fontId="2" fillId="0" borderId="75" xfId="48" applyNumberFormat="1" applyFont="1" applyBorder="1">
      <alignment/>
      <protection/>
    </xf>
    <xf numFmtId="0" fontId="3" fillId="0" borderId="33" xfId="48" applyFont="1" applyBorder="1">
      <alignment/>
      <protection/>
    </xf>
    <xf numFmtId="171" fontId="3" fillId="0" borderId="0" xfId="48" applyNumberFormat="1" applyFont="1" applyBorder="1">
      <alignment/>
      <protection/>
    </xf>
    <xf numFmtId="0" fontId="6" fillId="0" borderId="33" xfId="48" applyFont="1" applyBorder="1">
      <alignment/>
      <protection/>
    </xf>
    <xf numFmtId="0" fontId="3" fillId="0" borderId="76" xfId="48" applyFont="1" applyBorder="1">
      <alignment/>
      <protection/>
    </xf>
    <xf numFmtId="0" fontId="2" fillId="0" borderId="77" xfId="48" applyFont="1" applyBorder="1">
      <alignment/>
      <protection/>
    </xf>
    <xf numFmtId="168" fontId="2" fillId="0" borderId="76" xfId="48" applyNumberFormat="1" applyFont="1" applyBorder="1">
      <alignment/>
      <protection/>
    </xf>
    <xf numFmtId="0" fontId="2" fillId="0" borderId="78" xfId="48" applyFont="1" applyBorder="1">
      <alignment/>
      <protection/>
    </xf>
    <xf numFmtId="168" fontId="3" fillId="0" borderId="79" xfId="48" applyNumberFormat="1" applyFont="1" applyBorder="1" applyAlignment="1">
      <alignment horizontal="right"/>
      <protection/>
    </xf>
    <xf numFmtId="0" fontId="2" fillId="0" borderId="33" xfId="48" applyFont="1" applyBorder="1">
      <alignment/>
      <protection/>
    </xf>
    <xf numFmtId="0" fontId="2" fillId="0" borderId="80" xfId="48" applyFont="1" applyBorder="1">
      <alignment/>
      <protection/>
    </xf>
    <xf numFmtId="171" fontId="6" fillId="0" borderId="0" xfId="48" applyNumberFormat="1" applyFont="1" applyBorder="1">
      <alignment/>
      <protection/>
    </xf>
    <xf numFmtId="0" fontId="2" fillId="0" borderId="81" xfId="48" applyFont="1" applyBorder="1">
      <alignment/>
      <protection/>
    </xf>
    <xf numFmtId="0" fontId="2" fillId="0" borderId="76" xfId="48" applyFont="1" applyBorder="1">
      <alignment/>
      <protection/>
    </xf>
    <xf numFmtId="0" fontId="3" fillId="0" borderId="82" xfId="48" applyFont="1" applyBorder="1">
      <alignment/>
      <protection/>
    </xf>
    <xf numFmtId="171" fontId="2" fillId="0" borderId="83" xfId="48" applyNumberFormat="1" applyFont="1" applyBorder="1">
      <alignment/>
      <protection/>
    </xf>
    <xf numFmtId="49" fontId="2" fillId="0" borderId="84" xfId="48" applyNumberFormat="1" applyFont="1" applyBorder="1">
      <alignment/>
      <protection/>
    </xf>
    <xf numFmtId="49" fontId="2" fillId="0" borderId="85" xfId="48" applyNumberFormat="1" applyFont="1" applyBorder="1">
      <alignment/>
      <protection/>
    </xf>
    <xf numFmtId="172" fontId="12" fillId="0" borderId="83" xfId="48" applyNumberFormat="1" applyFont="1" applyBorder="1">
      <alignment/>
      <protection/>
    </xf>
    <xf numFmtId="168" fontId="12" fillId="0" borderId="84" xfId="48" applyNumberFormat="1" applyFont="1" applyBorder="1">
      <alignment/>
      <protection/>
    </xf>
    <xf numFmtId="168" fontId="3" fillId="0" borderId="83" xfId="48" applyNumberFormat="1" applyFont="1" applyBorder="1">
      <alignment/>
      <protection/>
    </xf>
    <xf numFmtId="0" fontId="2" fillId="0" borderId="86" xfId="48" applyFont="1" applyBorder="1">
      <alignment/>
      <protection/>
    </xf>
    <xf numFmtId="0" fontId="2" fillId="0" borderId="87" xfId="48" applyFont="1" applyBorder="1" applyAlignment="1">
      <alignment horizontal="right"/>
      <protection/>
    </xf>
    <xf numFmtId="0" fontId="2" fillId="0" borderId="88" xfId="48" applyFont="1" applyBorder="1">
      <alignment/>
      <protection/>
    </xf>
    <xf numFmtId="0" fontId="2" fillId="0" borderId="87" xfId="48" applyFont="1" applyBorder="1">
      <alignment/>
      <protection/>
    </xf>
    <xf numFmtId="172" fontId="2" fillId="0" borderId="89" xfId="48" applyNumberFormat="1" applyFont="1" applyBorder="1">
      <alignment/>
      <protection/>
    </xf>
    <xf numFmtId="168" fontId="2" fillId="0" borderId="89" xfId="48" applyNumberFormat="1" applyFont="1" applyBorder="1" applyAlignment="1">
      <alignment horizontal="center"/>
      <protection/>
    </xf>
    <xf numFmtId="173" fontId="2" fillId="0" borderId="89" xfId="48" applyNumberFormat="1" applyFont="1" applyBorder="1" applyAlignment="1">
      <alignment horizontal="center" wrapText="1"/>
      <protection/>
    </xf>
    <xf numFmtId="0" fontId="2" fillId="0" borderId="90" xfId="48" applyFont="1" applyBorder="1" applyAlignment="1">
      <alignment wrapText="1"/>
      <protection/>
    </xf>
    <xf numFmtId="168" fontId="2" fillId="0" borderId="65" xfId="48" applyNumberFormat="1" applyFont="1" applyFill="1" applyBorder="1">
      <alignment/>
      <protection/>
    </xf>
    <xf numFmtId="2" fontId="6" fillId="33" borderId="91" xfId="48" applyNumberFormat="1" applyFont="1" applyFill="1" applyBorder="1">
      <alignment/>
      <protection/>
    </xf>
    <xf numFmtId="168" fontId="6" fillId="33" borderId="92" xfId="48" applyNumberFormat="1" applyFont="1" applyFill="1" applyBorder="1">
      <alignment/>
      <protection/>
    </xf>
    <xf numFmtId="179" fontId="11" fillId="0" borderId="0" xfId="48" applyNumberFormat="1" applyFont="1" applyAlignment="1">
      <alignment vertical="center"/>
      <protection/>
    </xf>
    <xf numFmtId="179" fontId="13" fillId="0" borderId="23" xfId="0" applyNumberFormat="1" applyFont="1" applyBorder="1" applyAlignment="1">
      <alignment/>
    </xf>
    <xf numFmtId="179" fontId="15" fillId="0" borderId="0" xfId="48" applyNumberFormat="1" applyFont="1" applyBorder="1">
      <alignment/>
      <protection/>
    </xf>
    <xf numFmtId="179" fontId="13" fillId="0" borderId="0" xfId="0" applyNumberFormat="1" applyFont="1" applyBorder="1" applyAlignment="1">
      <alignment horizontal="right"/>
    </xf>
    <xf numFmtId="179" fontId="13" fillId="0" borderId="0" xfId="0" applyNumberFormat="1" applyFont="1" applyFill="1" applyBorder="1" applyAlignment="1">
      <alignment horizontal="right"/>
    </xf>
    <xf numFmtId="179" fontId="13" fillId="0" borderId="0" xfId="48" applyNumberFormat="1" applyFont="1" applyFill="1" applyBorder="1">
      <alignment/>
      <protection/>
    </xf>
    <xf numFmtId="179" fontId="13" fillId="0" borderId="23" xfId="48" applyNumberFormat="1" applyFont="1" applyBorder="1">
      <alignment/>
      <protection/>
    </xf>
    <xf numFmtId="179" fontId="12" fillId="0" borderId="22" xfId="48" applyNumberFormat="1" applyFont="1" applyBorder="1">
      <alignment/>
      <protection/>
    </xf>
    <xf numFmtId="179" fontId="12" fillId="0" borderId="0" xfId="48" applyNumberFormat="1" applyFont="1" applyBorder="1">
      <alignment/>
      <protection/>
    </xf>
    <xf numFmtId="179" fontId="2" fillId="0" borderId="0" xfId="48" applyNumberFormat="1" applyFont="1">
      <alignment/>
      <protection/>
    </xf>
    <xf numFmtId="49" fontId="3" fillId="36" borderId="0" xfId="48" applyNumberFormat="1" applyFont="1" applyFill="1" applyBorder="1">
      <alignment/>
      <protection/>
    </xf>
    <xf numFmtId="1" fontId="13" fillId="36" borderId="0" xfId="0" applyNumberFormat="1" applyFont="1" applyFill="1" applyBorder="1" applyAlignment="1">
      <alignment/>
    </xf>
    <xf numFmtId="0" fontId="13" fillId="36" borderId="0" xfId="0" applyFont="1" applyFill="1" applyBorder="1" applyAlignment="1">
      <alignment/>
    </xf>
    <xf numFmtId="168" fontId="2" fillId="0" borderId="76" xfId="48" applyNumberFormat="1" applyFont="1" applyBorder="1">
      <alignment/>
      <protection/>
    </xf>
    <xf numFmtId="44" fontId="3" fillId="0" borderId="93" xfId="40" applyFont="1" applyBorder="1" applyAlignment="1">
      <alignment/>
    </xf>
    <xf numFmtId="168" fontId="2" fillId="0" borderId="0" xfId="48" applyNumberFormat="1" applyFont="1" applyAlignment="1">
      <alignment horizontal="right" vertical="top"/>
      <protection/>
    </xf>
    <xf numFmtId="0" fontId="6" fillId="0" borderId="0" xfId="48" applyFont="1" applyAlignment="1">
      <alignment horizontal="left" vertical="center"/>
      <protection/>
    </xf>
    <xf numFmtId="0" fontId="4" fillId="37" borderId="94" xfId="48" applyFont="1" applyFill="1" applyBorder="1" applyAlignment="1">
      <alignment vertical="center"/>
      <protection/>
    </xf>
    <xf numFmtId="0" fontId="4" fillId="37" borderId="95" xfId="48" applyFont="1" applyFill="1" applyBorder="1" applyAlignment="1">
      <alignment vertical="center"/>
      <protection/>
    </xf>
    <xf numFmtId="0" fontId="4" fillId="37" borderId="96" xfId="48" applyFont="1" applyFill="1" applyBorder="1" applyAlignment="1">
      <alignment vertical="center"/>
      <protection/>
    </xf>
    <xf numFmtId="0" fontId="8" fillId="0" borderId="97" xfId="48" applyFont="1" applyBorder="1">
      <alignment/>
      <protection/>
    </xf>
    <xf numFmtId="0" fontId="8" fillId="0" borderId="98" xfId="48" applyFont="1" applyBorder="1">
      <alignment/>
      <protection/>
    </xf>
    <xf numFmtId="0" fontId="6" fillId="0" borderId="99" xfId="48" applyFont="1" applyBorder="1" applyAlignment="1">
      <alignment horizontal="left"/>
      <protection/>
    </xf>
    <xf numFmtId="0" fontId="6" fillId="0" borderId="100" xfId="48" applyFont="1" applyBorder="1" applyAlignment="1">
      <alignment horizontal="left"/>
      <protection/>
    </xf>
    <xf numFmtId="0" fontId="6" fillId="0" borderId="101" xfId="48" applyFont="1" applyBorder="1" applyAlignment="1">
      <alignment horizontal="left"/>
      <protection/>
    </xf>
    <xf numFmtId="0" fontId="6" fillId="33" borderId="102" xfId="48" applyFont="1" applyFill="1" applyBorder="1" applyAlignment="1">
      <alignment horizontal="left"/>
      <protection/>
    </xf>
    <xf numFmtId="0" fontId="6" fillId="33" borderId="103" xfId="48" applyFont="1" applyFill="1" applyBorder="1" applyAlignment="1">
      <alignment horizontal="left"/>
      <protection/>
    </xf>
    <xf numFmtId="0" fontId="4" fillId="37" borderId="104" xfId="48" applyFont="1" applyFill="1" applyBorder="1" applyAlignment="1">
      <alignment vertical="center"/>
      <protection/>
    </xf>
    <xf numFmtId="0" fontId="8" fillId="0" borderId="15" xfId="48" applyFont="1" applyBorder="1">
      <alignment/>
      <protection/>
    </xf>
    <xf numFmtId="0" fontId="6" fillId="0" borderId="105" xfId="48" applyFont="1" applyBorder="1" applyAlignment="1">
      <alignment horizontal="left"/>
      <protection/>
    </xf>
    <xf numFmtId="0" fontId="4" fillId="0" borderId="0" xfId="48" applyFont="1" applyBorder="1" applyAlignment="1">
      <alignment vertical="center"/>
      <protection/>
    </xf>
    <xf numFmtId="0" fontId="6" fillId="0" borderId="0" xfId="48" applyFont="1" applyBorder="1" applyAlignment="1">
      <alignment vertical="center"/>
      <protection/>
    </xf>
    <xf numFmtId="0" fontId="4" fillId="38" borderId="106" xfId="48" applyFont="1" applyFill="1" applyBorder="1" applyAlignment="1">
      <alignment horizontal="center" vertical="center"/>
      <protection/>
    </xf>
    <xf numFmtId="0" fontId="4" fillId="38" borderId="107" xfId="48" applyFont="1" applyFill="1" applyBorder="1" applyAlignment="1">
      <alignment horizontal="center" vertical="center"/>
      <protection/>
    </xf>
    <xf numFmtId="0" fontId="4" fillId="38" borderId="108" xfId="48" applyFont="1" applyFill="1" applyBorder="1" applyAlignment="1">
      <alignment horizontal="center" vertical="center"/>
      <protection/>
    </xf>
    <xf numFmtId="0" fontId="4" fillId="38" borderId="109" xfId="48" applyFont="1" applyFill="1" applyBorder="1" applyAlignment="1">
      <alignment horizontal="center" vertical="center"/>
      <protection/>
    </xf>
    <xf numFmtId="0" fontId="6" fillId="0" borderId="0" xfId="48" applyFont="1" applyBorder="1" applyAlignment="1">
      <alignment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L75"/>
  <sheetViews>
    <sheetView zoomScale="90" zoomScaleNormal="90" zoomScaleSheetLayoutView="100" zoomScalePageLayoutView="0" workbookViewId="0" topLeftCell="E1">
      <selection activeCell="F3" sqref="F3:I3"/>
    </sheetView>
  </sheetViews>
  <sheetFormatPr defaultColWidth="10.5" defaultRowHeight="14.25"/>
  <cols>
    <col min="1" max="1" width="0" style="1" hidden="1" customWidth="1"/>
    <col min="2" max="2" width="0" style="2" hidden="1" customWidth="1"/>
    <col min="3" max="3" width="0" style="3" hidden="1" customWidth="1"/>
    <col min="4" max="4" width="0" style="1" hidden="1" customWidth="1"/>
    <col min="5" max="5" width="10.69921875" style="4" customWidth="1"/>
    <col min="6" max="6" width="40.59765625" style="1" customWidth="1"/>
    <col min="7" max="7" width="12.59765625" style="1" customWidth="1"/>
    <col min="8" max="8" width="10.19921875" style="5" customWidth="1"/>
    <col min="9" max="9" width="22.59765625" style="6" customWidth="1"/>
    <col min="10" max="10" width="6" style="7" customWidth="1"/>
    <col min="11" max="11" width="8" style="8" customWidth="1"/>
    <col min="12" max="13" width="4" style="1" customWidth="1"/>
    <col min="14" max="14" width="4.09765625" style="1" customWidth="1"/>
    <col min="15" max="255" width="8.3984375" style="1" customWidth="1"/>
  </cols>
  <sheetData>
    <row r="1" spans="5:9" ht="21">
      <c r="E1" s="9"/>
      <c r="F1" s="10" t="s">
        <v>29</v>
      </c>
      <c r="I1" s="230" t="s">
        <v>104</v>
      </c>
    </row>
    <row r="2" spans="5:6" ht="14.25">
      <c r="E2" s="9"/>
      <c r="F2" s="11"/>
    </row>
    <row r="3" spans="5:9" ht="31.5" customHeight="1">
      <c r="E3" s="77" t="s">
        <v>27</v>
      </c>
      <c r="F3" s="231" t="s">
        <v>97</v>
      </c>
      <c r="G3" s="231"/>
      <c r="H3" s="231"/>
      <c r="I3" s="231"/>
    </row>
    <row r="4" spans="5:7" ht="15.75">
      <c r="E4" s="12"/>
      <c r="F4" s="13"/>
      <c r="G4" s="11"/>
    </row>
    <row r="5" spans="5:8" ht="15.75">
      <c r="E5" s="12" t="s">
        <v>0</v>
      </c>
      <c r="F5" s="13" t="s">
        <v>96</v>
      </c>
      <c r="G5" s="14"/>
      <c r="H5" s="15"/>
    </row>
    <row r="6" spans="5:8" ht="15.75">
      <c r="E6" s="16"/>
      <c r="F6" s="13"/>
      <c r="G6" s="14"/>
      <c r="H6" s="17"/>
    </row>
    <row r="7" spans="5:7" ht="25.5" customHeight="1" thickBot="1">
      <c r="E7" s="1"/>
      <c r="F7" s="18"/>
      <c r="G7" s="11"/>
    </row>
    <row r="8" spans="5:9" ht="21">
      <c r="E8" s="242" t="s">
        <v>1</v>
      </c>
      <c r="F8" s="242"/>
      <c r="G8" s="242"/>
      <c r="H8" s="242"/>
      <c r="I8" s="242"/>
    </row>
    <row r="9" spans="4:12" ht="18" customHeight="1">
      <c r="D9" s="19"/>
      <c r="E9" s="20"/>
      <c r="F9" s="21"/>
      <c r="G9" s="22" t="s">
        <v>2</v>
      </c>
      <c r="H9" s="23" t="s">
        <v>3</v>
      </c>
      <c r="I9" s="24" t="s">
        <v>4</v>
      </c>
      <c r="L9" s="19"/>
    </row>
    <row r="10" spans="4:9" ht="18" customHeight="1">
      <c r="D10" s="19"/>
      <c r="E10" s="243" t="s">
        <v>64</v>
      </c>
      <c r="F10" s="243"/>
      <c r="G10" s="243"/>
      <c r="H10" s="25"/>
      <c r="I10" s="26"/>
    </row>
    <row r="11" spans="4:12" ht="18" customHeight="1">
      <c r="D11" s="19"/>
      <c r="E11" s="27"/>
      <c r="F11" s="28" t="s">
        <v>16</v>
      </c>
      <c r="G11" s="29"/>
      <c r="H11" s="25">
        <v>1</v>
      </c>
      <c r="I11" s="26">
        <f>'Rozpočet - soupis vedlejších a '!G10+'Rozpočet - soupis vedlejších a '!H10</f>
        <v>0</v>
      </c>
      <c r="L11" s="19"/>
    </row>
    <row r="12" spans="4:12" ht="18" customHeight="1">
      <c r="D12" s="19"/>
      <c r="E12" s="27"/>
      <c r="F12" s="28" t="s">
        <v>18</v>
      </c>
      <c r="G12" s="29"/>
      <c r="H12" s="25">
        <v>1</v>
      </c>
      <c r="I12" s="26">
        <f>'Rozpočet - soupis vedlejších a '!G19+'Rozpočet - soupis vedlejších a '!H19</f>
        <v>0</v>
      </c>
      <c r="L12" s="19"/>
    </row>
    <row r="13" spans="4:9" ht="18" customHeight="1">
      <c r="D13" s="19"/>
      <c r="E13" s="243" t="s">
        <v>5</v>
      </c>
      <c r="F13" s="243"/>
      <c r="G13" s="243"/>
      <c r="H13" s="25"/>
      <c r="I13" s="26"/>
    </row>
    <row r="14" spans="4:12" ht="18" customHeight="1" thickBot="1">
      <c r="D14" s="19"/>
      <c r="E14" s="30" t="s">
        <v>6</v>
      </c>
      <c r="F14" s="31" t="s">
        <v>7</v>
      </c>
      <c r="G14" s="32"/>
      <c r="H14" s="33">
        <v>1</v>
      </c>
      <c r="I14" s="34">
        <f>'Rekapitulace SO - VO'!J8+'Rekapitulace SO - VO'!K8</f>
        <v>0</v>
      </c>
      <c r="L14" s="19"/>
    </row>
    <row r="15" spans="4:12" ht="18" customHeight="1">
      <c r="D15" s="19"/>
      <c r="E15" s="244" t="s">
        <v>8</v>
      </c>
      <c r="F15" s="244"/>
      <c r="G15" s="244"/>
      <c r="H15" s="179"/>
      <c r="I15" s="180">
        <f>SUM(I11:I14)</f>
        <v>0</v>
      </c>
      <c r="L15" s="19"/>
    </row>
    <row r="16" spans="4:12" ht="18" customHeight="1">
      <c r="D16" s="19"/>
      <c r="E16" s="237" t="s">
        <v>53</v>
      </c>
      <c r="F16" s="238"/>
      <c r="G16" s="239"/>
      <c r="H16" s="181"/>
      <c r="I16" s="182">
        <f>I15*0.21</f>
        <v>0</v>
      </c>
      <c r="L16" s="19"/>
    </row>
    <row r="17" spans="4:12" ht="18" customHeight="1" thickBot="1">
      <c r="D17" s="19"/>
      <c r="E17" s="240" t="s">
        <v>65</v>
      </c>
      <c r="F17" s="240"/>
      <c r="G17" s="241"/>
      <c r="H17" s="213"/>
      <c r="I17" s="214">
        <f>I15*1.21</f>
        <v>0</v>
      </c>
      <c r="L17" s="19"/>
    </row>
    <row r="18" spans="4:7" ht="15" thickBot="1">
      <c r="D18" s="19"/>
      <c r="F18" s="183"/>
      <c r="G18" s="19"/>
    </row>
    <row r="19" spans="4:9" ht="21.75" thickBot="1">
      <c r="D19" s="19"/>
      <c r="E19" s="232" t="s">
        <v>50</v>
      </c>
      <c r="F19" s="233"/>
      <c r="G19" s="233"/>
      <c r="H19" s="233"/>
      <c r="I19" s="234"/>
    </row>
    <row r="20" spans="4:9" ht="15">
      <c r="D20" s="19"/>
      <c r="E20" s="142"/>
      <c r="F20" s="143"/>
      <c r="G20" s="144"/>
      <c r="H20" s="145"/>
      <c r="I20" s="146"/>
    </row>
    <row r="21" spans="4:9" ht="15">
      <c r="D21" s="19"/>
      <c r="E21" s="235" t="s">
        <v>51</v>
      </c>
      <c r="F21" s="236"/>
      <c r="G21" s="236"/>
      <c r="H21" s="141"/>
      <c r="I21" s="140"/>
    </row>
    <row r="22" spans="4:9" ht="15">
      <c r="D22" s="19"/>
      <c r="E22" s="125"/>
      <c r="F22" s="28" t="s">
        <v>52</v>
      </c>
      <c r="G22" s="29"/>
      <c r="H22" s="25"/>
      <c r="I22" s="124">
        <f>'Rekapitulace SO - VO'!G8+'Rekapitulace SO - VO'!H8+'Rozpočet - soupis vedlejších a '!G10+'Rozpočet - soupis vedlejších a '!G19</f>
        <v>0</v>
      </c>
    </row>
    <row r="23" spans="4:9" ht="15">
      <c r="D23" s="19"/>
      <c r="E23" s="125"/>
      <c r="F23" s="28" t="s">
        <v>53</v>
      </c>
      <c r="G23" s="29"/>
      <c r="H23" s="25"/>
      <c r="I23" s="124">
        <f>I22*0.21</f>
        <v>0</v>
      </c>
    </row>
    <row r="24" spans="4:9" ht="15">
      <c r="D24" s="19"/>
      <c r="E24" s="152"/>
      <c r="F24" s="153" t="s">
        <v>54</v>
      </c>
      <c r="G24" s="154"/>
      <c r="H24" s="155"/>
      <c r="I24" s="156">
        <f>I22*1.21</f>
        <v>0</v>
      </c>
    </row>
    <row r="25" spans="4:9" ht="15.75" thickBot="1">
      <c r="D25" s="19"/>
      <c r="E25" s="126"/>
      <c r="F25" s="127"/>
      <c r="G25" s="128"/>
      <c r="H25" s="129"/>
      <c r="I25" s="130"/>
    </row>
    <row r="26" spans="4:9" ht="15">
      <c r="D26" s="19"/>
      <c r="E26" s="147"/>
      <c r="F26" s="148"/>
      <c r="G26" s="149"/>
      <c r="H26" s="150"/>
      <c r="I26" s="151"/>
    </row>
    <row r="27" spans="4:9" ht="15">
      <c r="D27" s="19"/>
      <c r="E27" s="235" t="s">
        <v>55</v>
      </c>
      <c r="F27" s="236"/>
      <c r="G27" s="236"/>
      <c r="H27" s="141"/>
      <c r="I27" s="140"/>
    </row>
    <row r="28" spans="4:9" ht="15">
      <c r="D28" s="19"/>
      <c r="E28" s="125"/>
      <c r="F28" s="28" t="s">
        <v>66</v>
      </c>
      <c r="G28" s="29"/>
      <c r="H28" s="25"/>
      <c r="I28" s="124">
        <f>'Rekapitulace SO - VO'!K8+'Rozpočet - soupis vedlejších a '!H10+'Rozpočet - soupis vedlejších a '!H19</f>
        <v>0</v>
      </c>
    </row>
    <row r="29" spans="4:9" ht="15">
      <c r="D29" s="19"/>
      <c r="E29" s="125"/>
      <c r="F29" s="28" t="s">
        <v>53</v>
      </c>
      <c r="G29" s="29"/>
      <c r="H29" s="25"/>
      <c r="I29" s="124">
        <f>I28*0.21</f>
        <v>0</v>
      </c>
    </row>
    <row r="30" spans="4:9" ht="15">
      <c r="D30" s="19"/>
      <c r="E30" s="157"/>
      <c r="F30" s="153" t="s">
        <v>67</v>
      </c>
      <c r="G30" s="154"/>
      <c r="H30" s="155"/>
      <c r="I30" s="156">
        <f>I28*1.21</f>
        <v>0</v>
      </c>
    </row>
    <row r="31" spans="4:9" ht="15.75" thickBot="1">
      <c r="D31" s="19"/>
      <c r="E31" s="126"/>
      <c r="F31" s="127"/>
      <c r="G31" s="128"/>
      <c r="H31" s="129"/>
      <c r="I31" s="139"/>
    </row>
    <row r="32" spans="4:7" ht="14.25">
      <c r="D32" s="19"/>
      <c r="F32" s="19"/>
      <c r="G32" s="19"/>
    </row>
    <row r="33" spans="4:7" ht="14.25">
      <c r="D33" s="19"/>
      <c r="F33" s="19"/>
      <c r="G33" s="19"/>
    </row>
    <row r="34" spans="4:7" ht="14.25">
      <c r="D34" s="19"/>
      <c r="F34" s="19"/>
      <c r="G34" s="19"/>
    </row>
    <row r="35" spans="4:12" ht="14.25">
      <c r="D35" s="19"/>
      <c r="F35" s="19"/>
      <c r="G35" s="19"/>
      <c r="L35" s="19"/>
    </row>
    <row r="36" spans="4:7" ht="14.25">
      <c r="D36" s="19"/>
      <c r="F36" s="19"/>
      <c r="G36" s="19"/>
    </row>
    <row r="37" spans="4:7" ht="14.25">
      <c r="D37" s="19"/>
      <c r="F37" s="19"/>
      <c r="G37" s="19"/>
    </row>
    <row r="38" spans="4:7" ht="14.25">
      <c r="D38" s="19"/>
      <c r="F38" s="19"/>
      <c r="G38" s="19"/>
    </row>
    <row r="39" spans="4:12" ht="14.25">
      <c r="D39" s="19"/>
      <c r="F39" s="19"/>
      <c r="G39" s="19"/>
      <c r="L39" s="19"/>
    </row>
    <row r="40" spans="4:12" ht="14.25">
      <c r="D40" s="19"/>
      <c r="F40" s="19"/>
      <c r="G40" s="19"/>
      <c r="L40" s="19"/>
    </row>
    <row r="41" spans="4:7" ht="14.25">
      <c r="D41" s="19"/>
      <c r="F41" s="19"/>
      <c r="G41" s="19"/>
    </row>
    <row r="42" spans="4:7" ht="14.25">
      <c r="D42" s="19"/>
      <c r="F42" s="19"/>
      <c r="G42" s="19"/>
    </row>
    <row r="43" spans="4:7" ht="14.25">
      <c r="D43" s="19"/>
      <c r="F43" s="19"/>
      <c r="G43" s="19"/>
    </row>
    <row r="44" spans="4:7" ht="14.25">
      <c r="D44" s="19"/>
      <c r="F44" s="19"/>
      <c r="G44" s="19"/>
    </row>
    <row r="45" spans="4:7" ht="14.25">
      <c r="D45" s="19"/>
      <c r="F45" s="19"/>
      <c r="G45" s="19"/>
    </row>
    <row r="46" spans="4:7" ht="14.25">
      <c r="D46" s="19"/>
      <c r="F46" s="19"/>
      <c r="G46" s="19"/>
    </row>
    <row r="47" spans="4:7" ht="14.25">
      <c r="D47" s="19"/>
      <c r="F47" s="19"/>
      <c r="G47" s="19"/>
    </row>
    <row r="48" spans="4:7" ht="14.25">
      <c r="D48" s="19"/>
      <c r="F48" s="19"/>
      <c r="G48" s="19"/>
    </row>
    <row r="49" spans="4:12" ht="14.25">
      <c r="D49" s="19"/>
      <c r="F49" s="19"/>
      <c r="G49" s="19"/>
      <c r="L49" s="19"/>
    </row>
    <row r="50" spans="4:7" ht="14.25">
      <c r="D50" s="19"/>
      <c r="F50" s="19"/>
      <c r="G50" s="19"/>
    </row>
    <row r="51" spans="4:7" ht="14.25">
      <c r="D51" s="19"/>
      <c r="F51" s="19"/>
      <c r="G51" s="19"/>
    </row>
    <row r="52" spans="4:7" ht="14.25">
      <c r="D52" s="19"/>
      <c r="F52" s="19"/>
      <c r="G52" s="19"/>
    </row>
    <row r="53" spans="4:7" ht="14.25">
      <c r="D53" s="19"/>
      <c r="F53" s="19"/>
      <c r="G53" s="19"/>
    </row>
    <row r="54" spans="4:7" ht="14.25">
      <c r="D54" s="19"/>
      <c r="F54" s="19"/>
      <c r="G54" s="19"/>
    </row>
    <row r="55" spans="4:7" ht="14.25">
      <c r="D55" s="19"/>
      <c r="F55" s="19"/>
      <c r="G55" s="19"/>
    </row>
    <row r="56" spans="4:12" ht="14.25">
      <c r="D56" s="19"/>
      <c r="F56" s="19"/>
      <c r="G56" s="19"/>
      <c r="L56" s="19"/>
    </row>
    <row r="57" spans="4:7" ht="14.25">
      <c r="D57" s="19"/>
      <c r="F57" s="19"/>
      <c r="G57" s="19"/>
    </row>
    <row r="58" spans="4:7" ht="14.25">
      <c r="D58" s="19"/>
      <c r="F58" s="19"/>
      <c r="G58" s="19"/>
    </row>
    <row r="59" spans="4:12" ht="14.25">
      <c r="D59" s="19"/>
      <c r="F59" s="19"/>
      <c r="G59" s="19"/>
      <c r="L59" s="19"/>
    </row>
    <row r="60" spans="4:7" ht="14.25">
      <c r="D60" s="19"/>
      <c r="F60" s="19"/>
      <c r="G60" s="19"/>
    </row>
    <row r="61" spans="4:7" ht="14.25">
      <c r="D61" s="19"/>
      <c r="F61" s="19"/>
      <c r="G61" s="19"/>
    </row>
    <row r="62" spans="4:7" ht="14.25">
      <c r="D62" s="19"/>
      <c r="F62" s="19"/>
      <c r="G62" s="19"/>
    </row>
    <row r="63" spans="4:7" ht="14.25">
      <c r="D63" s="19"/>
      <c r="F63" s="19"/>
      <c r="G63" s="19"/>
    </row>
    <row r="64" spans="4:7" ht="14.25">
      <c r="D64" s="19"/>
      <c r="F64" s="19"/>
      <c r="G64" s="19"/>
    </row>
    <row r="65" spans="4:7" ht="14.25">
      <c r="D65" s="19"/>
      <c r="F65" s="19"/>
      <c r="G65" s="19"/>
    </row>
    <row r="66" spans="4:7" ht="14.25">
      <c r="D66" s="19"/>
      <c r="F66" s="19"/>
      <c r="G66" s="19"/>
    </row>
    <row r="67" spans="4:7" ht="14.25">
      <c r="D67" s="19"/>
      <c r="F67" s="19"/>
      <c r="G67" s="19"/>
    </row>
    <row r="68" spans="4:7" ht="14.25">
      <c r="D68" s="19"/>
      <c r="F68" s="19"/>
      <c r="G68" s="19"/>
    </row>
    <row r="69" spans="4:7" ht="14.25">
      <c r="D69" s="19"/>
      <c r="F69" s="19"/>
      <c r="G69" s="19"/>
    </row>
    <row r="70" spans="4:12" ht="14.25">
      <c r="D70" s="19"/>
      <c r="F70" s="19"/>
      <c r="G70" s="19"/>
      <c r="L70" s="19"/>
    </row>
    <row r="71" spans="4:12" ht="14.25">
      <c r="D71" s="19"/>
      <c r="F71" s="19"/>
      <c r="G71" s="19"/>
      <c r="L71" s="19"/>
    </row>
    <row r="72" spans="4:12" ht="14.25">
      <c r="D72" s="19"/>
      <c r="F72" s="19"/>
      <c r="G72" s="19"/>
      <c r="L72" s="19"/>
    </row>
    <row r="73" spans="4:12" ht="14.25">
      <c r="D73" s="19"/>
      <c r="F73" s="19"/>
      <c r="G73" s="19"/>
      <c r="L73" s="19"/>
    </row>
    <row r="74" spans="4:12" ht="14.25">
      <c r="D74" s="19"/>
      <c r="F74" s="19"/>
      <c r="G74" s="19"/>
      <c r="L74" s="19"/>
    </row>
    <row r="75" spans="4:12" ht="14.25">
      <c r="D75" s="19"/>
      <c r="F75" s="19"/>
      <c r="G75" s="19"/>
      <c r="L75" s="19"/>
    </row>
  </sheetData>
  <sheetProtection selectLockedCells="1" selectUnlockedCells="1"/>
  <mergeCells count="10">
    <mergeCell ref="F3:I3"/>
    <mergeCell ref="E19:I19"/>
    <mergeCell ref="E21:G21"/>
    <mergeCell ref="E27:G27"/>
    <mergeCell ref="E16:G16"/>
    <mergeCell ref="E17:G17"/>
    <mergeCell ref="E8:I8"/>
    <mergeCell ref="E10:G10"/>
    <mergeCell ref="E13:G13"/>
    <mergeCell ref="E15:G1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="90" zoomScaleNormal="90" zoomScaleSheetLayoutView="100" zoomScalePageLayoutView="0" workbookViewId="0" topLeftCell="A1">
      <selection activeCell="H1" sqref="H1"/>
    </sheetView>
  </sheetViews>
  <sheetFormatPr defaultColWidth="10.5" defaultRowHeight="14.25"/>
  <cols>
    <col min="1" max="1" width="3.3984375" style="1" customWidth="1"/>
    <col min="2" max="2" width="5.59765625" style="35" customWidth="1"/>
    <col min="3" max="3" width="58.59765625" style="1" customWidth="1"/>
    <col min="4" max="4" width="5.59765625" style="1" customWidth="1"/>
    <col min="5" max="5" width="8.5" style="36" customWidth="1"/>
    <col min="6" max="6" width="11.09765625" style="6" customWidth="1"/>
    <col min="7" max="7" width="12" style="37" customWidth="1"/>
    <col min="8" max="8" width="11.5" style="1" bestFit="1" customWidth="1"/>
    <col min="9" max="9" width="8.3984375" style="1" customWidth="1"/>
    <col min="10" max="10" width="15.5" style="1" customWidth="1"/>
    <col min="11" max="205" width="8.3984375" style="1" customWidth="1"/>
    <col min="206" max="209" width="8.3984375" style="38" customWidth="1"/>
    <col min="210" max="16384" width="10.5" style="38" customWidth="1"/>
  </cols>
  <sheetData>
    <row r="1" spans="1:8" s="39" customFormat="1" ht="27.75" customHeight="1">
      <c r="A1" s="245" t="s">
        <v>9</v>
      </c>
      <c r="B1" s="245"/>
      <c r="C1" s="245"/>
      <c r="E1" s="40"/>
      <c r="F1" s="41"/>
      <c r="G1" s="42"/>
      <c r="H1" s="230" t="s">
        <v>104</v>
      </c>
    </row>
    <row r="2" spans="1:7" s="39" customFormat="1" ht="33.75" customHeight="1" thickBot="1">
      <c r="A2" s="246" t="s">
        <v>10</v>
      </c>
      <c r="B2" s="246"/>
      <c r="C2" s="246"/>
      <c r="E2" s="40"/>
      <c r="F2" s="41"/>
      <c r="G2" s="42"/>
    </row>
    <row r="3" spans="1:8" ht="27.75" customHeight="1" thickBot="1">
      <c r="A3" s="204"/>
      <c r="B3" s="205" t="s">
        <v>11</v>
      </c>
      <c r="C3" s="206" t="s">
        <v>12</v>
      </c>
      <c r="D3" s="207" t="s">
        <v>13</v>
      </c>
      <c r="E3" s="208" t="s">
        <v>14</v>
      </c>
      <c r="F3" s="209" t="s">
        <v>15</v>
      </c>
      <c r="G3" s="210" t="s">
        <v>58</v>
      </c>
      <c r="H3" s="211" t="s">
        <v>59</v>
      </c>
    </row>
    <row r="4" spans="1:8" s="11" customFormat="1" ht="12.75">
      <c r="A4" s="184"/>
      <c r="B4" s="185"/>
      <c r="C4" s="177"/>
      <c r="D4" s="165"/>
      <c r="E4" s="168"/>
      <c r="F4" s="173"/>
      <c r="G4" s="158"/>
      <c r="H4" s="187"/>
    </row>
    <row r="5" spans="1:8" s="11" customFormat="1" ht="15.75">
      <c r="A5" s="186" t="s">
        <v>16</v>
      </c>
      <c r="B5" s="185"/>
      <c r="C5" s="177"/>
      <c r="D5" s="165"/>
      <c r="E5" s="168"/>
      <c r="F5" s="173"/>
      <c r="G5" s="158"/>
      <c r="H5" s="187"/>
    </row>
    <row r="6" spans="1:8" s="11" customFormat="1" ht="15.75">
      <c r="A6" s="186"/>
      <c r="B6" s="185"/>
      <c r="C6" s="177"/>
      <c r="D6" s="165"/>
      <c r="E6" s="168"/>
      <c r="F6" s="173"/>
      <c r="G6" s="158"/>
      <c r="H6" s="187"/>
    </row>
    <row r="7" spans="1:8" s="11" customFormat="1" ht="15.75">
      <c r="A7" s="186"/>
      <c r="B7" s="177" t="s">
        <v>60</v>
      </c>
      <c r="C7" s="76" t="s">
        <v>24</v>
      </c>
      <c r="D7" s="165" t="s">
        <v>30</v>
      </c>
      <c r="E7" s="169">
        <v>1</v>
      </c>
      <c r="F7" s="212">
        <v>0</v>
      </c>
      <c r="G7" s="45"/>
      <c r="H7" s="228">
        <f>E7*F7</f>
        <v>0</v>
      </c>
    </row>
    <row r="8" spans="1:8" s="11" customFormat="1" ht="15.75">
      <c r="A8" s="186"/>
      <c r="B8" s="177" t="s">
        <v>61</v>
      </c>
      <c r="C8" s="76" t="s">
        <v>25</v>
      </c>
      <c r="D8" s="165" t="s">
        <v>30</v>
      </c>
      <c r="E8" s="169">
        <v>1</v>
      </c>
      <c r="F8" s="212">
        <v>0</v>
      </c>
      <c r="G8" s="45"/>
      <c r="H8" s="228">
        <f>E8*F8</f>
        <v>0</v>
      </c>
    </row>
    <row r="9" spans="1:8" s="1" customFormat="1" ht="12.75">
      <c r="A9" s="188"/>
      <c r="B9" s="178" t="s">
        <v>62</v>
      </c>
      <c r="C9" s="70" t="s">
        <v>63</v>
      </c>
      <c r="D9" s="166" t="s">
        <v>30</v>
      </c>
      <c r="E9" s="170">
        <v>1</v>
      </c>
      <c r="F9" s="212">
        <v>0</v>
      </c>
      <c r="G9" s="46"/>
      <c r="H9" s="189">
        <f>E9*F9</f>
        <v>0</v>
      </c>
    </row>
    <row r="10" spans="1:8" ht="15">
      <c r="A10" s="190"/>
      <c r="B10" s="78"/>
      <c r="C10" s="43" t="s">
        <v>17</v>
      </c>
      <c r="D10" s="167"/>
      <c r="E10" s="171"/>
      <c r="F10" s="174"/>
      <c r="G10" s="159">
        <v>0</v>
      </c>
      <c r="H10" s="191">
        <f>SUM(H7:H9)</f>
        <v>0</v>
      </c>
    </row>
    <row r="11" spans="1:8" ht="15">
      <c r="A11" s="192"/>
      <c r="B11" s="44"/>
      <c r="C11" s="161"/>
      <c r="D11" s="164"/>
      <c r="E11" s="168"/>
      <c r="F11" s="173"/>
      <c r="G11" s="175"/>
      <c r="H11" s="193"/>
    </row>
    <row r="12" spans="1:8" ht="15.75">
      <c r="A12" s="186" t="s">
        <v>18</v>
      </c>
      <c r="B12" s="194"/>
      <c r="C12" s="162"/>
      <c r="D12" s="165"/>
      <c r="E12" s="168"/>
      <c r="F12" s="173"/>
      <c r="G12" s="176"/>
      <c r="H12" s="195"/>
    </row>
    <row r="13" spans="1:8" ht="15.75">
      <c r="A13" s="186"/>
      <c r="B13" s="194"/>
      <c r="C13" s="162"/>
      <c r="D13" s="165"/>
      <c r="E13" s="168"/>
      <c r="F13" s="173"/>
      <c r="G13" s="176"/>
      <c r="H13" s="195"/>
    </row>
    <row r="14" spans="1:10" ht="15.75">
      <c r="A14" s="186"/>
      <c r="B14" s="177" t="s">
        <v>69</v>
      </c>
      <c r="C14" s="163" t="s">
        <v>102</v>
      </c>
      <c r="D14" s="165" t="s">
        <v>30</v>
      </c>
      <c r="E14" s="172">
        <v>1</v>
      </c>
      <c r="F14" s="212">
        <v>0</v>
      </c>
      <c r="G14" s="160">
        <f>E14*F14</f>
        <v>0</v>
      </c>
      <c r="H14" s="196"/>
      <c r="J14" s="6"/>
    </row>
    <row r="15" spans="1:10" ht="15.75">
      <c r="A15" s="186"/>
      <c r="B15" s="177" t="s">
        <v>70</v>
      </c>
      <c r="C15" s="163" t="s">
        <v>103</v>
      </c>
      <c r="D15" s="165" t="s">
        <v>30</v>
      </c>
      <c r="E15" s="172">
        <v>1</v>
      </c>
      <c r="F15" s="212">
        <v>0</v>
      </c>
      <c r="G15" s="160">
        <f>E15*F15</f>
        <v>0</v>
      </c>
      <c r="H15" s="196"/>
      <c r="J15" s="6"/>
    </row>
    <row r="16" spans="1:10" ht="15.75">
      <c r="A16" s="186"/>
      <c r="B16" s="177" t="s">
        <v>71</v>
      </c>
      <c r="C16" s="163" t="s">
        <v>74</v>
      </c>
      <c r="D16" s="165" t="s">
        <v>75</v>
      </c>
      <c r="E16" s="172">
        <v>10</v>
      </c>
      <c r="F16" s="212">
        <v>0</v>
      </c>
      <c r="G16" s="160">
        <f>E16*F16</f>
        <v>0</v>
      </c>
      <c r="H16" s="196"/>
      <c r="J16" s="6"/>
    </row>
    <row r="17" spans="1:10" ht="15.75">
      <c r="A17" s="186"/>
      <c r="B17" s="177" t="s">
        <v>72</v>
      </c>
      <c r="C17" s="163" t="s">
        <v>26</v>
      </c>
      <c r="D17" s="165" t="s">
        <v>30</v>
      </c>
      <c r="E17" s="169">
        <v>1</v>
      </c>
      <c r="F17" s="212">
        <v>0</v>
      </c>
      <c r="G17" s="160"/>
      <c r="H17" s="189">
        <f>E17*F17</f>
        <v>0</v>
      </c>
      <c r="J17" s="6"/>
    </row>
    <row r="18" spans="1:10" ht="15.75">
      <c r="A18" s="186"/>
      <c r="B18" s="177" t="s">
        <v>73</v>
      </c>
      <c r="C18" s="163" t="s">
        <v>20</v>
      </c>
      <c r="D18" s="165" t="s">
        <v>30</v>
      </c>
      <c r="E18" s="170">
        <v>1</v>
      </c>
      <c r="F18" s="212">
        <v>0</v>
      </c>
      <c r="G18" s="160">
        <f>E18*F18</f>
        <v>0</v>
      </c>
      <c r="H18" s="196"/>
      <c r="J18" s="6"/>
    </row>
    <row r="19" spans="1:8" ht="15.75" thickBot="1">
      <c r="A19" s="197"/>
      <c r="B19" s="198"/>
      <c r="C19" s="199" t="s">
        <v>21</v>
      </c>
      <c r="D19" s="200"/>
      <c r="E19" s="201"/>
      <c r="F19" s="202"/>
      <c r="G19" s="203">
        <f>SUM(G14:G18)</f>
        <v>0</v>
      </c>
      <c r="H19" s="229">
        <f>SUM(H14:H18)</f>
        <v>0</v>
      </c>
    </row>
    <row r="20" ht="15">
      <c r="G20" s="47"/>
    </row>
  </sheetData>
  <sheetProtection selectLockedCells="1" selectUnlockedCells="1"/>
  <mergeCells count="2">
    <mergeCell ref="A1:C1"/>
    <mergeCell ref="A2:C2"/>
  </mergeCells>
  <printOptions horizontalCentered="1"/>
  <pageMargins left="0.25" right="0.25" top="0.75" bottom="0.75" header="0.3" footer="0.3"/>
  <pageSetup fitToHeight="0" fitToWidth="1" horizontalDpi="300" verticalDpi="3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zoomScaleSheetLayoutView="100" zoomScalePageLayoutView="0" workbookViewId="0" topLeftCell="E1">
      <selection activeCell="F3" sqref="F3"/>
    </sheetView>
  </sheetViews>
  <sheetFormatPr defaultColWidth="8.3984375" defaultRowHeight="14.25"/>
  <cols>
    <col min="1" max="1" width="0" style="1" hidden="1" customWidth="1"/>
    <col min="2" max="2" width="0" style="2" hidden="1" customWidth="1"/>
    <col min="3" max="3" width="0" style="3" hidden="1" customWidth="1"/>
    <col min="4" max="4" width="0" style="1" hidden="1" customWidth="1"/>
    <col min="5" max="5" width="8.69921875" style="4" customWidth="1"/>
    <col min="6" max="6" width="19.69921875" style="1" customWidth="1"/>
    <col min="7" max="7" width="17.09765625" style="5" customWidth="1"/>
    <col min="8" max="8" width="15.3984375" style="5" customWidth="1"/>
    <col min="9" max="10" width="18.3984375" style="5" customWidth="1"/>
    <col min="11" max="11" width="17.5" style="48" customWidth="1"/>
    <col min="12" max="12" width="6" style="7" customWidth="1"/>
    <col min="13" max="13" width="8" style="8" customWidth="1"/>
    <col min="14" max="15" width="4" style="1" customWidth="1"/>
    <col min="16" max="16" width="4.09765625" style="1" customWidth="1"/>
    <col min="17" max="16384" width="8.3984375" style="1" customWidth="1"/>
  </cols>
  <sheetData>
    <row r="1" spans="5:11" ht="12.75">
      <c r="E1" s="9"/>
      <c r="F1" s="11"/>
      <c r="K1" s="230" t="s">
        <v>104</v>
      </c>
    </row>
    <row r="2" spans="5:11" ht="15.75">
      <c r="E2" s="1"/>
      <c r="F2" s="13" t="s">
        <v>97</v>
      </c>
      <c r="G2" s="49"/>
      <c r="H2" s="49"/>
      <c r="I2" s="49"/>
      <c r="J2" s="49"/>
      <c r="K2" s="50"/>
    </row>
    <row r="3" spans="5:11" ht="13.5" thickBot="1">
      <c r="E3" s="1"/>
      <c r="F3" s="11" t="s">
        <v>28</v>
      </c>
      <c r="G3" s="49"/>
      <c r="H3" s="49"/>
      <c r="I3" s="49"/>
      <c r="J3" s="49"/>
      <c r="K3" s="50"/>
    </row>
    <row r="4" spans="1:11" ht="21.75" thickBot="1">
      <c r="A4" s="91"/>
      <c r="B4" s="92"/>
      <c r="C4" s="93"/>
      <c r="D4" s="94"/>
      <c r="E4" s="247" t="s">
        <v>22</v>
      </c>
      <c r="F4" s="248"/>
      <c r="G4" s="248"/>
      <c r="H4" s="248"/>
      <c r="I4" s="248"/>
      <c r="J4" s="249"/>
      <c r="K4" s="250"/>
    </row>
    <row r="5" spans="1:14" ht="26.25" thickBot="1">
      <c r="A5" s="95"/>
      <c r="B5" s="96"/>
      <c r="C5" s="97"/>
      <c r="D5" s="98"/>
      <c r="E5" s="115" t="s">
        <v>11</v>
      </c>
      <c r="F5" s="116"/>
      <c r="G5" s="114" t="s">
        <v>39</v>
      </c>
      <c r="H5" s="114" t="s">
        <v>40</v>
      </c>
      <c r="I5" s="131" t="s">
        <v>46</v>
      </c>
      <c r="J5" s="120" t="s">
        <v>56</v>
      </c>
      <c r="K5" s="134" t="s">
        <v>57</v>
      </c>
      <c r="N5" s="19"/>
    </row>
    <row r="6" spans="1:14" ht="14.25" customHeight="1">
      <c r="A6" s="95"/>
      <c r="B6" s="96"/>
      <c r="C6" s="97"/>
      <c r="D6" s="98"/>
      <c r="E6" s="103">
        <v>1</v>
      </c>
      <c r="F6" s="99" t="s">
        <v>36</v>
      </c>
      <c r="G6" s="101">
        <f>SUM('Rozpočet - soupis prací a dodáv'!F7:F17)</f>
        <v>0</v>
      </c>
      <c r="H6" s="101"/>
      <c r="I6" s="132">
        <f>SUM('Rozpočet - soupis prací a dodáv'!F33:F42)</f>
        <v>0</v>
      </c>
      <c r="J6" s="121">
        <f>G6+H6</f>
        <v>0</v>
      </c>
      <c r="K6" s="135">
        <f>I6</f>
        <v>0</v>
      </c>
      <c r="N6" s="19"/>
    </row>
    <row r="7" spans="1:11" ht="14.25" customHeight="1">
      <c r="A7" s="95"/>
      <c r="B7" s="96"/>
      <c r="C7" s="97"/>
      <c r="D7" s="98"/>
      <c r="E7" s="104">
        <v>3</v>
      </c>
      <c r="F7" s="100" t="s">
        <v>68</v>
      </c>
      <c r="G7" s="102">
        <f>SUM('Rozpočet - soupis prací a dodáv'!F20:F26)</f>
        <v>0</v>
      </c>
      <c r="H7" s="102"/>
      <c r="I7" s="133">
        <f>SUM('Rozpočet - soupis prací a dodáv'!F45:F54)</f>
        <v>0</v>
      </c>
      <c r="J7" s="122">
        <f>G7+H7</f>
        <v>0</v>
      </c>
      <c r="K7" s="136">
        <f>I7</f>
        <v>0</v>
      </c>
    </row>
    <row r="8" spans="1:11" ht="15" customHeight="1" thickBot="1">
      <c r="A8" s="95"/>
      <c r="B8" s="96"/>
      <c r="C8" s="97"/>
      <c r="D8" s="98"/>
      <c r="E8" s="105">
        <v>5</v>
      </c>
      <c r="F8" s="106" t="s">
        <v>41</v>
      </c>
      <c r="G8" s="107">
        <f>SUM(G6:G7)</f>
        <v>0</v>
      </c>
      <c r="H8" s="107">
        <f>SUM(H6:H7)</f>
        <v>0</v>
      </c>
      <c r="I8" s="137">
        <f>SUM(I6:I7)</f>
        <v>0</v>
      </c>
      <c r="J8" s="123">
        <f>SUM(J6:J7)</f>
        <v>0</v>
      </c>
      <c r="K8" s="138">
        <f>SUM(K6:K7)</f>
        <v>0</v>
      </c>
    </row>
    <row r="9" spans="1:11" ht="12.75">
      <c r="A9" s="112"/>
      <c r="B9" s="108"/>
      <c r="C9" s="109"/>
      <c r="D9" s="110"/>
      <c r="E9" s="112"/>
      <c r="F9" s="111"/>
      <c r="G9" s="113"/>
      <c r="H9" s="113"/>
      <c r="I9" s="113"/>
      <c r="J9" s="113"/>
      <c r="K9" s="113"/>
    </row>
    <row r="10" spans="4:11" ht="12.75">
      <c r="D10" s="19"/>
      <c r="E10" s="1"/>
      <c r="G10" s="49"/>
      <c r="H10" s="49"/>
      <c r="I10" s="49"/>
      <c r="J10" s="49"/>
      <c r="K10" s="50"/>
    </row>
    <row r="11" spans="4:11" ht="12.75">
      <c r="D11" s="19"/>
      <c r="E11" s="1"/>
      <c r="G11" s="49"/>
      <c r="H11" s="49"/>
      <c r="I11" s="49"/>
      <c r="J11" s="49"/>
      <c r="K11" s="50"/>
    </row>
    <row r="12" spans="4:11" ht="12.75">
      <c r="D12" s="19"/>
      <c r="E12" s="1"/>
      <c r="G12" s="49"/>
      <c r="H12" s="49"/>
      <c r="I12" s="49"/>
      <c r="J12" s="49"/>
      <c r="K12" s="50"/>
    </row>
    <row r="13" spans="4:11" ht="12.75">
      <c r="D13" s="19"/>
      <c r="E13" s="1"/>
      <c r="G13" s="49"/>
      <c r="H13" s="49"/>
      <c r="I13" s="49"/>
      <c r="J13" s="49"/>
      <c r="K13" s="50"/>
    </row>
    <row r="14" spans="4:11" ht="12.75">
      <c r="D14" s="19"/>
      <c r="E14" s="1"/>
      <c r="G14" s="49"/>
      <c r="H14" s="49"/>
      <c r="I14" s="49"/>
      <c r="J14" s="49"/>
      <c r="K14" s="50"/>
    </row>
    <row r="15" spans="4:6" ht="12.75">
      <c r="D15" s="19"/>
      <c r="F15" s="19"/>
    </row>
    <row r="16" spans="4:6" ht="12.75">
      <c r="D16" s="19"/>
      <c r="F16" s="19"/>
    </row>
    <row r="17" spans="4:6" ht="12.75">
      <c r="D17" s="19"/>
      <c r="F17" s="19"/>
    </row>
    <row r="18" spans="4:6" ht="12.75">
      <c r="D18" s="19"/>
      <c r="F18" s="19"/>
    </row>
    <row r="19" spans="4:6" ht="12.75">
      <c r="D19" s="19"/>
      <c r="F19" s="19"/>
    </row>
    <row r="20" spans="4:6" ht="12.75">
      <c r="D20" s="19"/>
      <c r="F20" s="19"/>
    </row>
    <row r="21" spans="4:6" ht="12.75">
      <c r="D21" s="19"/>
      <c r="F21" s="19"/>
    </row>
    <row r="22" spans="4:14" ht="12.75">
      <c r="D22" s="19"/>
      <c r="F22" s="19"/>
      <c r="N22" s="19"/>
    </row>
    <row r="23" spans="4:6" ht="12.75">
      <c r="D23" s="19"/>
      <c r="F23" s="19"/>
    </row>
    <row r="24" spans="4:6" ht="12.75">
      <c r="D24" s="19"/>
      <c r="F24" s="19"/>
    </row>
    <row r="25" spans="4:6" ht="12.75">
      <c r="D25" s="19"/>
      <c r="F25" s="19"/>
    </row>
    <row r="26" spans="4:6" ht="12.75">
      <c r="D26" s="19"/>
      <c r="F26" s="19"/>
    </row>
    <row r="27" spans="4:6" ht="12.75">
      <c r="D27" s="19"/>
      <c r="F27" s="19"/>
    </row>
    <row r="28" spans="4:6" ht="12.75">
      <c r="D28" s="19"/>
      <c r="F28" s="19"/>
    </row>
    <row r="29" spans="4:6" ht="12.75">
      <c r="D29" s="19"/>
      <c r="F29" s="19"/>
    </row>
    <row r="30" spans="4:6" ht="12.75">
      <c r="D30" s="19"/>
      <c r="F30" s="19"/>
    </row>
    <row r="31" spans="4:6" ht="12.75">
      <c r="D31" s="19"/>
      <c r="F31" s="19"/>
    </row>
    <row r="32" spans="4:6" ht="12.75">
      <c r="D32" s="19"/>
      <c r="F32" s="19"/>
    </row>
    <row r="33" spans="4:6" ht="12.75">
      <c r="D33" s="19"/>
      <c r="F33" s="19"/>
    </row>
    <row r="34" spans="4:6" ht="12.75">
      <c r="D34" s="19"/>
      <c r="F34" s="19"/>
    </row>
    <row r="35" spans="4:6" ht="12.75">
      <c r="D35" s="19"/>
      <c r="F35" s="19"/>
    </row>
    <row r="36" spans="4:6" ht="12.75">
      <c r="D36" s="19"/>
      <c r="F36" s="19"/>
    </row>
    <row r="37" spans="4:6" ht="12.75">
      <c r="D37" s="19"/>
      <c r="F37" s="19"/>
    </row>
    <row r="38" spans="4:6" ht="12.75">
      <c r="D38" s="19"/>
      <c r="F38" s="19"/>
    </row>
    <row r="39" spans="4:14" ht="12.75">
      <c r="D39" s="19"/>
      <c r="F39" s="19"/>
      <c r="N39" s="19"/>
    </row>
    <row r="40" spans="4:6" ht="12.75">
      <c r="D40" s="19"/>
      <c r="F40" s="19"/>
    </row>
    <row r="41" spans="4:6" ht="12.75">
      <c r="D41" s="19"/>
      <c r="F41" s="19"/>
    </row>
    <row r="42" spans="4:6" ht="12.75">
      <c r="D42" s="19"/>
      <c r="F42" s="19"/>
    </row>
    <row r="43" spans="4:14" ht="12.75">
      <c r="D43" s="19"/>
      <c r="F43" s="19"/>
      <c r="N43" s="19"/>
    </row>
    <row r="44" spans="4:14" ht="12.75">
      <c r="D44" s="19"/>
      <c r="F44" s="19"/>
      <c r="N44" s="19"/>
    </row>
    <row r="45" spans="4:6" ht="12.75">
      <c r="D45" s="19"/>
      <c r="F45" s="19"/>
    </row>
    <row r="46" spans="4:6" ht="12.75">
      <c r="D46" s="19"/>
      <c r="F46" s="19"/>
    </row>
    <row r="47" spans="4:6" ht="12.75">
      <c r="D47" s="19"/>
      <c r="F47" s="19"/>
    </row>
    <row r="48" spans="4:6" ht="12.75">
      <c r="D48" s="19"/>
      <c r="F48" s="19"/>
    </row>
    <row r="49" spans="4:6" ht="12.75">
      <c r="D49" s="19"/>
      <c r="F49" s="19"/>
    </row>
    <row r="50" spans="4:6" ht="12.75">
      <c r="D50" s="19"/>
      <c r="F50" s="19"/>
    </row>
    <row r="51" spans="4:6" ht="12.75">
      <c r="D51" s="19"/>
      <c r="F51" s="19"/>
    </row>
    <row r="52" spans="4:6" ht="12.75">
      <c r="D52" s="19"/>
      <c r="F52" s="19"/>
    </row>
    <row r="53" spans="4:14" ht="12.75">
      <c r="D53" s="19"/>
      <c r="F53" s="19"/>
      <c r="N53" s="19"/>
    </row>
    <row r="54" spans="4:6" ht="12.75">
      <c r="D54" s="19"/>
      <c r="F54" s="19"/>
    </row>
    <row r="55" spans="4:6" ht="12.75">
      <c r="D55" s="19"/>
      <c r="F55" s="19"/>
    </row>
    <row r="56" spans="4:6" ht="12.75">
      <c r="D56" s="19"/>
      <c r="F56" s="19"/>
    </row>
    <row r="57" spans="4:6" ht="12.75">
      <c r="D57" s="19"/>
      <c r="F57" s="19"/>
    </row>
    <row r="58" spans="4:6" ht="12.75">
      <c r="D58" s="19"/>
      <c r="F58" s="19"/>
    </row>
    <row r="59" spans="4:6" ht="12.75">
      <c r="D59" s="19"/>
      <c r="F59" s="19"/>
    </row>
    <row r="60" spans="4:14" ht="12.75">
      <c r="D60" s="19"/>
      <c r="F60" s="19"/>
      <c r="N60" s="19"/>
    </row>
    <row r="61" spans="4:6" ht="12.75">
      <c r="D61" s="19"/>
      <c r="F61" s="19"/>
    </row>
    <row r="62" spans="4:6" ht="12.75">
      <c r="D62" s="19"/>
      <c r="F62" s="19"/>
    </row>
    <row r="63" spans="4:14" ht="12.75">
      <c r="D63" s="19"/>
      <c r="F63" s="19"/>
      <c r="N63" s="19"/>
    </row>
    <row r="64" spans="4:6" ht="12.75">
      <c r="D64" s="19"/>
      <c r="F64" s="19"/>
    </row>
    <row r="65" spans="4:6" ht="12.75">
      <c r="D65" s="19"/>
      <c r="F65" s="19"/>
    </row>
    <row r="66" spans="4:6" ht="12.75">
      <c r="D66" s="19"/>
      <c r="F66" s="19"/>
    </row>
    <row r="67" spans="4:6" ht="12.75">
      <c r="D67" s="19"/>
      <c r="F67" s="19"/>
    </row>
    <row r="68" spans="4:6" ht="12.75">
      <c r="D68" s="19"/>
      <c r="F68" s="19"/>
    </row>
    <row r="69" spans="4:6" ht="12.75">
      <c r="D69" s="19"/>
      <c r="F69" s="19"/>
    </row>
    <row r="70" spans="4:6" ht="12.75">
      <c r="D70" s="19"/>
      <c r="F70" s="19"/>
    </row>
    <row r="71" spans="4:6" ht="12.75">
      <c r="D71" s="19"/>
      <c r="F71" s="19"/>
    </row>
    <row r="72" spans="4:6" ht="12.75">
      <c r="D72" s="19"/>
      <c r="F72" s="19"/>
    </row>
    <row r="73" spans="4:6" ht="12.75">
      <c r="D73" s="19"/>
      <c r="F73" s="19"/>
    </row>
    <row r="74" spans="4:14" ht="12.75">
      <c r="D74" s="19"/>
      <c r="F74" s="19"/>
      <c r="N74" s="19"/>
    </row>
    <row r="75" spans="4:14" ht="12.75">
      <c r="D75" s="19"/>
      <c r="F75" s="19"/>
      <c r="N75" s="19"/>
    </row>
    <row r="76" spans="4:14" ht="12.75">
      <c r="D76" s="19"/>
      <c r="F76" s="19"/>
      <c r="N76" s="19"/>
    </row>
    <row r="77" spans="4:14" ht="12.75">
      <c r="D77" s="19"/>
      <c r="F77" s="19"/>
      <c r="N77" s="19"/>
    </row>
    <row r="78" spans="4:14" ht="12.75">
      <c r="D78" s="19"/>
      <c r="F78" s="19"/>
      <c r="N78" s="19"/>
    </row>
    <row r="79" spans="4:14" ht="12.75">
      <c r="D79" s="19"/>
      <c r="F79" s="19"/>
      <c r="N79" s="19"/>
    </row>
  </sheetData>
  <sheetProtection selectLockedCells="1" selectUnlockedCells="1"/>
  <mergeCells count="1">
    <mergeCell ref="E4:K4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D56"/>
  <sheetViews>
    <sheetView tabSelected="1" zoomScale="110" zoomScaleNormal="110" zoomScaleSheetLayoutView="100" zoomScalePageLayoutView="0" workbookViewId="0" topLeftCell="A3">
      <selection activeCell="B17" sqref="B17"/>
    </sheetView>
  </sheetViews>
  <sheetFormatPr defaultColWidth="10.5" defaultRowHeight="14.25"/>
  <cols>
    <col min="1" max="1" width="3.3984375" style="51" customWidth="1"/>
    <col min="2" max="2" width="47.3984375" style="51" customWidth="1"/>
    <col min="3" max="3" width="5.59765625" style="51" customWidth="1"/>
    <col min="4" max="4" width="8.5" style="52" customWidth="1"/>
    <col min="5" max="5" width="11.09765625" style="224" customWidth="1"/>
    <col min="6" max="6" width="12" style="53" customWidth="1"/>
    <col min="7" max="208" width="8.3984375" style="51" customWidth="1"/>
    <col min="209" max="212" width="8.3984375" style="54" customWidth="1"/>
    <col min="213" max="16384" width="10.5" style="54" customWidth="1"/>
  </cols>
  <sheetData>
    <row r="1" spans="1:6" s="55" customFormat="1" ht="33.75" customHeight="1">
      <c r="A1" s="245" t="s">
        <v>9</v>
      </c>
      <c r="B1" s="245"/>
      <c r="D1" s="56"/>
      <c r="E1" s="215"/>
      <c r="F1" s="230" t="s">
        <v>104</v>
      </c>
    </row>
    <row r="2" spans="1:6" s="55" customFormat="1" ht="33.75" customHeight="1">
      <c r="A2" s="251" t="s">
        <v>97</v>
      </c>
      <c r="B2" s="251"/>
      <c r="D2" s="56"/>
      <c r="E2" s="215"/>
      <c r="F2" s="57"/>
    </row>
    <row r="3" spans="1:6" s="65" customFormat="1" ht="15" customHeight="1">
      <c r="A3" s="60"/>
      <c r="B3" s="61"/>
      <c r="C3" s="62"/>
      <c r="D3" s="63"/>
      <c r="E3" s="216"/>
      <c r="F3" s="89"/>
    </row>
    <row r="4" spans="1:6" s="16" customFormat="1" ht="20.25" customHeight="1">
      <c r="A4" s="58" t="s">
        <v>31</v>
      </c>
      <c r="B4" s="83"/>
      <c r="C4" s="84"/>
      <c r="D4" s="85"/>
      <c r="E4" s="217"/>
      <c r="F4" s="59"/>
    </row>
    <row r="5" spans="1:6" s="16" customFormat="1" ht="15" customHeight="1">
      <c r="A5" s="58"/>
      <c r="B5" s="76"/>
      <c r="C5" s="67"/>
      <c r="D5" s="74"/>
      <c r="E5" s="218"/>
      <c r="F5" s="68"/>
    </row>
    <row r="6" spans="1:6" s="16" customFormat="1" ht="15" customHeight="1">
      <c r="A6" s="58"/>
      <c r="B6" s="88" t="s">
        <v>34</v>
      </c>
      <c r="C6" s="67"/>
      <c r="D6" s="74"/>
      <c r="E6" s="218"/>
      <c r="F6" s="68"/>
    </row>
    <row r="7" spans="1:6" s="16" customFormat="1" ht="15" customHeight="1">
      <c r="A7" s="58"/>
      <c r="B7" s="76" t="s">
        <v>110</v>
      </c>
      <c r="C7" s="67" t="s">
        <v>19</v>
      </c>
      <c r="D7" s="119">
        <v>3</v>
      </c>
      <c r="E7" s="219">
        <v>0</v>
      </c>
      <c r="F7" s="118">
        <f>D7*E7</f>
        <v>0</v>
      </c>
    </row>
    <row r="8" spans="1:6" s="16" customFormat="1" ht="15" customHeight="1">
      <c r="A8" s="58"/>
      <c r="B8" s="76" t="s">
        <v>108</v>
      </c>
      <c r="C8" s="67" t="s">
        <v>19</v>
      </c>
      <c r="D8" s="119">
        <v>37</v>
      </c>
      <c r="E8" s="219">
        <v>0</v>
      </c>
      <c r="F8" s="118">
        <f aca="true" t="shared" si="0" ref="F8:F26">D8*E8</f>
        <v>0</v>
      </c>
    </row>
    <row r="9" spans="1:6" s="16" customFormat="1" ht="15" customHeight="1">
      <c r="A9" s="58"/>
      <c r="B9" s="76" t="s">
        <v>109</v>
      </c>
      <c r="C9" s="67" t="s">
        <v>19</v>
      </c>
      <c r="D9" s="119">
        <v>24</v>
      </c>
      <c r="E9" s="219">
        <v>0</v>
      </c>
      <c r="F9" s="118">
        <f t="shared" si="0"/>
        <v>0</v>
      </c>
    </row>
    <row r="10" spans="1:6" s="16" customFormat="1" ht="15" customHeight="1">
      <c r="A10" s="58"/>
      <c r="B10" s="76" t="s">
        <v>111</v>
      </c>
      <c r="C10" s="67" t="s">
        <v>19</v>
      </c>
      <c r="D10" s="119">
        <v>19</v>
      </c>
      <c r="E10" s="219">
        <v>0</v>
      </c>
      <c r="F10" s="118">
        <f t="shared" si="0"/>
        <v>0</v>
      </c>
    </row>
    <row r="11" spans="1:6" s="16" customFormat="1" ht="15" customHeight="1">
      <c r="A11" s="58"/>
      <c r="B11" s="76" t="s">
        <v>112</v>
      </c>
      <c r="C11" s="67" t="s">
        <v>19</v>
      </c>
      <c r="D11" s="119">
        <v>39</v>
      </c>
      <c r="E11" s="219">
        <v>0</v>
      </c>
      <c r="F11" s="118">
        <f t="shared" si="0"/>
        <v>0</v>
      </c>
    </row>
    <row r="12" spans="1:6" s="16" customFormat="1" ht="15" customHeight="1">
      <c r="A12" s="58"/>
      <c r="B12" s="76" t="s">
        <v>105</v>
      </c>
      <c r="C12" s="67" t="s">
        <v>19</v>
      </c>
      <c r="D12" s="119">
        <v>5</v>
      </c>
      <c r="E12" s="219">
        <v>0</v>
      </c>
      <c r="F12" s="118">
        <f t="shared" si="0"/>
        <v>0</v>
      </c>
    </row>
    <row r="13" spans="1:6" s="16" customFormat="1" ht="15" customHeight="1">
      <c r="A13" s="58"/>
      <c r="B13" s="76" t="s">
        <v>107</v>
      </c>
      <c r="C13" s="67" t="s">
        <v>19</v>
      </c>
      <c r="D13" s="119">
        <v>9</v>
      </c>
      <c r="E13" s="219">
        <v>0</v>
      </c>
      <c r="F13" s="118">
        <f t="shared" si="0"/>
        <v>0</v>
      </c>
    </row>
    <row r="14" spans="1:6" s="16" customFormat="1" ht="15" customHeight="1">
      <c r="A14" s="58"/>
      <c r="B14" s="76" t="s">
        <v>106</v>
      </c>
      <c r="C14" s="67" t="s">
        <v>19</v>
      </c>
      <c r="D14" s="119">
        <v>20</v>
      </c>
      <c r="E14" s="219">
        <v>0</v>
      </c>
      <c r="F14" s="118">
        <f t="shared" si="0"/>
        <v>0</v>
      </c>
    </row>
    <row r="15" spans="1:6" s="16" customFormat="1" ht="15" customHeight="1">
      <c r="A15" s="58"/>
      <c r="B15" s="76" t="s">
        <v>23</v>
      </c>
      <c r="C15" s="67" t="s">
        <v>19</v>
      </c>
      <c r="D15" s="119">
        <f>SUM(D7:D14)</f>
        <v>156</v>
      </c>
      <c r="E15" s="219">
        <v>0</v>
      </c>
      <c r="F15" s="118">
        <f t="shared" si="0"/>
        <v>0</v>
      </c>
    </row>
    <row r="16" spans="1:6" s="16" customFormat="1" ht="15" customHeight="1">
      <c r="A16" s="58"/>
      <c r="B16" s="76" t="s">
        <v>47</v>
      </c>
      <c r="C16" s="67" t="s">
        <v>48</v>
      </c>
      <c r="D16" s="119">
        <v>1240</v>
      </c>
      <c r="E16" s="219">
        <v>0</v>
      </c>
      <c r="F16" s="118">
        <f t="shared" si="0"/>
        <v>0</v>
      </c>
    </row>
    <row r="17" spans="1:6" s="16" customFormat="1" ht="15" customHeight="1">
      <c r="A17" s="58"/>
      <c r="B17" s="76" t="s">
        <v>49</v>
      </c>
      <c r="C17" s="67" t="s">
        <v>76</v>
      </c>
      <c r="D17" s="119">
        <v>1</v>
      </c>
      <c r="E17" s="219">
        <v>0</v>
      </c>
      <c r="F17" s="118">
        <f t="shared" si="0"/>
        <v>0</v>
      </c>
    </row>
    <row r="18" spans="1:6" s="16" customFormat="1" ht="15" customHeight="1">
      <c r="A18" s="58"/>
      <c r="B18" s="76"/>
      <c r="C18" s="67"/>
      <c r="D18" s="119"/>
      <c r="E18" s="219"/>
      <c r="F18" s="118"/>
    </row>
    <row r="19" spans="1:6" s="16" customFormat="1" ht="15" customHeight="1">
      <c r="A19" s="58"/>
      <c r="B19" s="225" t="s">
        <v>35</v>
      </c>
      <c r="C19" s="67"/>
      <c r="D19" s="119"/>
      <c r="E19" s="219"/>
      <c r="F19" s="118"/>
    </row>
    <row r="20" spans="1:6" s="16" customFormat="1" ht="15" customHeight="1">
      <c r="A20" s="58"/>
      <c r="B20" s="76" t="s">
        <v>32</v>
      </c>
      <c r="C20" s="67" t="s">
        <v>30</v>
      </c>
      <c r="D20" s="119">
        <v>156</v>
      </c>
      <c r="E20" s="219">
        <v>0</v>
      </c>
      <c r="F20" s="118">
        <f t="shared" si="0"/>
        <v>0</v>
      </c>
    </row>
    <row r="21" spans="1:6" s="16" customFormat="1" ht="15" customHeight="1">
      <c r="A21" s="58"/>
      <c r="B21" s="76" t="s">
        <v>33</v>
      </c>
      <c r="C21" s="67" t="s">
        <v>30</v>
      </c>
      <c r="D21" s="119">
        <v>156</v>
      </c>
      <c r="E21" s="219">
        <v>0</v>
      </c>
      <c r="F21" s="118">
        <f t="shared" si="0"/>
        <v>0</v>
      </c>
    </row>
    <row r="22" spans="1:6" s="16" customFormat="1" ht="15" customHeight="1">
      <c r="A22" s="58"/>
      <c r="B22" s="76" t="s">
        <v>77</v>
      </c>
      <c r="C22" s="67" t="s">
        <v>48</v>
      </c>
      <c r="D22" s="119">
        <v>1240</v>
      </c>
      <c r="E22" s="219">
        <v>0</v>
      </c>
      <c r="F22" s="118">
        <f t="shared" si="0"/>
        <v>0</v>
      </c>
    </row>
    <row r="23" spans="1:6" s="16" customFormat="1" ht="15" customHeight="1">
      <c r="A23" s="58"/>
      <c r="B23" s="76" t="s">
        <v>78</v>
      </c>
      <c r="C23" s="67" t="s">
        <v>19</v>
      </c>
      <c r="D23" s="119">
        <v>312</v>
      </c>
      <c r="E23" s="219">
        <v>0</v>
      </c>
      <c r="F23" s="118">
        <f t="shared" si="0"/>
        <v>0</v>
      </c>
    </row>
    <row r="24" spans="1:6" s="16" customFormat="1" ht="15" customHeight="1">
      <c r="A24" s="58"/>
      <c r="B24" s="76"/>
      <c r="C24" s="67"/>
      <c r="D24" s="119"/>
      <c r="E24" s="219"/>
      <c r="F24" s="118"/>
    </row>
    <row r="25" spans="1:6" s="16" customFormat="1" ht="15" customHeight="1">
      <c r="A25" s="58"/>
      <c r="B25" s="88" t="s">
        <v>43</v>
      </c>
      <c r="C25" s="67"/>
      <c r="D25" s="119"/>
      <c r="E25" s="219"/>
      <c r="F25" s="118"/>
    </row>
    <row r="26" spans="1:6" s="16" customFormat="1" ht="15" customHeight="1">
      <c r="A26" s="58"/>
      <c r="B26" s="76" t="s">
        <v>44</v>
      </c>
      <c r="C26" s="67" t="s">
        <v>45</v>
      </c>
      <c r="D26" s="119">
        <v>156</v>
      </c>
      <c r="E26" s="219">
        <v>0</v>
      </c>
      <c r="F26" s="118">
        <f t="shared" si="0"/>
        <v>0</v>
      </c>
    </row>
    <row r="27" spans="1:212" s="65" customFormat="1" ht="15" customHeight="1">
      <c r="A27" s="60"/>
      <c r="B27" s="70"/>
      <c r="C27" s="70"/>
      <c r="D27" s="63"/>
      <c r="E27" s="221"/>
      <c r="F27" s="64"/>
      <c r="HA27" s="69"/>
      <c r="HB27" s="69"/>
      <c r="HC27" s="69"/>
      <c r="HD27" s="69"/>
    </row>
    <row r="28" spans="1:6" ht="15" customHeight="1">
      <c r="A28" s="79"/>
      <c r="B28" s="80" t="s">
        <v>37</v>
      </c>
      <c r="C28" s="80"/>
      <c r="D28" s="81"/>
      <c r="E28" s="222"/>
      <c r="F28" s="82">
        <f>SUM(F7:F27)</f>
        <v>0</v>
      </c>
    </row>
    <row r="29" spans="1:6" ht="15" customHeight="1">
      <c r="A29" s="66"/>
      <c r="B29" s="76"/>
      <c r="C29" s="76"/>
      <c r="D29" s="86"/>
      <c r="E29" s="223"/>
      <c r="F29" s="71"/>
    </row>
    <row r="30" spans="1:6" ht="20.25" customHeight="1">
      <c r="A30" s="58" t="s">
        <v>42</v>
      </c>
      <c r="B30" s="76"/>
      <c r="C30" s="76"/>
      <c r="D30" s="86"/>
      <c r="E30" s="223"/>
      <c r="F30" s="71"/>
    </row>
    <row r="31" spans="1:212" s="65" customFormat="1" ht="15" customHeight="1">
      <c r="A31" s="58"/>
      <c r="B31" s="73"/>
      <c r="C31" s="67"/>
      <c r="D31" s="75"/>
      <c r="E31" s="218"/>
      <c r="F31" s="87"/>
      <c r="HA31" s="69"/>
      <c r="HB31" s="69"/>
      <c r="HC31" s="69"/>
      <c r="HD31" s="69"/>
    </row>
    <row r="32" spans="1:212" s="65" customFormat="1" ht="15" customHeight="1">
      <c r="A32" s="58"/>
      <c r="B32" s="88" t="s">
        <v>34</v>
      </c>
      <c r="C32" s="67"/>
      <c r="D32" s="75"/>
      <c r="E32" s="218"/>
      <c r="F32" s="87"/>
      <c r="HA32" s="69"/>
      <c r="HB32" s="69"/>
      <c r="HC32" s="69"/>
      <c r="HD32" s="69"/>
    </row>
    <row r="33" spans="1:212" s="65" customFormat="1" ht="15" customHeight="1">
      <c r="A33" s="58"/>
      <c r="B33" s="227" t="s">
        <v>79</v>
      </c>
      <c r="C33" s="67" t="s">
        <v>19</v>
      </c>
      <c r="D33" s="226">
        <v>51</v>
      </c>
      <c r="E33" s="220">
        <v>0</v>
      </c>
      <c r="F33" s="68">
        <f>D33*E33</f>
        <v>0</v>
      </c>
      <c r="HA33" s="69"/>
      <c r="HB33" s="69"/>
      <c r="HC33" s="69"/>
      <c r="HD33" s="69"/>
    </row>
    <row r="34" spans="1:212" s="65" customFormat="1" ht="15" customHeight="1">
      <c r="A34" s="58"/>
      <c r="B34" s="227" t="s">
        <v>80</v>
      </c>
      <c r="C34" s="67" t="s">
        <v>19</v>
      </c>
      <c r="D34" s="226">
        <v>25</v>
      </c>
      <c r="E34" s="220">
        <v>0</v>
      </c>
      <c r="F34" s="68">
        <f aca="true" t="shared" si="1" ref="F34:F54">D34*E34</f>
        <v>0</v>
      </c>
      <c r="HA34" s="69"/>
      <c r="HB34" s="69"/>
      <c r="HC34" s="69"/>
      <c r="HD34" s="69"/>
    </row>
    <row r="35" spans="1:212" s="65" customFormat="1" ht="15" customHeight="1">
      <c r="A35" s="58"/>
      <c r="B35" s="227" t="s">
        <v>93</v>
      </c>
      <c r="C35" s="67" t="s">
        <v>19</v>
      </c>
      <c r="D35" s="226">
        <v>32</v>
      </c>
      <c r="E35" s="220">
        <v>0</v>
      </c>
      <c r="F35" s="68">
        <f t="shared" si="1"/>
        <v>0</v>
      </c>
      <c r="HA35" s="69"/>
      <c r="HB35" s="69"/>
      <c r="HC35" s="69"/>
      <c r="HD35" s="69"/>
    </row>
    <row r="36" spans="1:212" s="65" customFormat="1" ht="15" customHeight="1">
      <c r="A36" s="58"/>
      <c r="B36" s="227" t="s">
        <v>94</v>
      </c>
      <c r="C36" s="67" t="s">
        <v>19</v>
      </c>
      <c r="D36" s="226">
        <v>10</v>
      </c>
      <c r="E36" s="220">
        <v>0</v>
      </c>
      <c r="F36" s="68">
        <f t="shared" si="1"/>
        <v>0</v>
      </c>
      <c r="HA36" s="69"/>
      <c r="HB36" s="69"/>
      <c r="HC36" s="69"/>
      <c r="HD36" s="69"/>
    </row>
    <row r="37" spans="1:212" s="65" customFormat="1" ht="15" customHeight="1">
      <c r="A37" s="58"/>
      <c r="B37" s="73" t="s">
        <v>88</v>
      </c>
      <c r="C37" s="67" t="s">
        <v>19</v>
      </c>
      <c r="D37" s="119">
        <v>118</v>
      </c>
      <c r="E37" s="220">
        <v>0</v>
      </c>
      <c r="F37" s="68">
        <f t="shared" si="1"/>
        <v>0</v>
      </c>
      <c r="HA37" s="69"/>
      <c r="HB37" s="69"/>
      <c r="HC37" s="69"/>
      <c r="HD37" s="69"/>
    </row>
    <row r="38" spans="1:212" s="65" customFormat="1" ht="15" customHeight="1">
      <c r="A38" s="58"/>
      <c r="B38" s="227" t="s">
        <v>95</v>
      </c>
      <c r="C38" s="67" t="s">
        <v>19</v>
      </c>
      <c r="D38" s="119">
        <v>4</v>
      </c>
      <c r="E38" s="220">
        <v>0</v>
      </c>
      <c r="F38" s="68">
        <f t="shared" si="1"/>
        <v>0</v>
      </c>
      <c r="HA38" s="69"/>
      <c r="HB38" s="69"/>
      <c r="HC38" s="69"/>
      <c r="HD38" s="69"/>
    </row>
    <row r="39" spans="1:212" s="65" customFormat="1" ht="15" customHeight="1">
      <c r="A39" s="58"/>
      <c r="B39" s="73" t="s">
        <v>81</v>
      </c>
      <c r="C39" s="67" t="s">
        <v>19</v>
      </c>
      <c r="D39" s="119">
        <v>3</v>
      </c>
      <c r="E39" s="220">
        <v>0</v>
      </c>
      <c r="F39" s="68">
        <f t="shared" si="1"/>
        <v>0</v>
      </c>
      <c r="HA39" s="69"/>
      <c r="HB39" s="69"/>
      <c r="HC39" s="69"/>
      <c r="HD39" s="69"/>
    </row>
    <row r="40" spans="1:212" s="65" customFormat="1" ht="15" customHeight="1">
      <c r="A40" s="58"/>
      <c r="B40" s="73" t="s">
        <v>82</v>
      </c>
      <c r="C40" s="67" t="s">
        <v>19</v>
      </c>
      <c r="D40" s="119">
        <v>236</v>
      </c>
      <c r="E40" s="220">
        <v>0</v>
      </c>
      <c r="F40" s="68">
        <f t="shared" si="1"/>
        <v>0</v>
      </c>
      <c r="HA40" s="69"/>
      <c r="HB40" s="69"/>
      <c r="HC40" s="69"/>
      <c r="HD40" s="69"/>
    </row>
    <row r="41" spans="1:212" s="65" customFormat="1" ht="15" customHeight="1">
      <c r="A41" s="58"/>
      <c r="B41" s="73" t="s">
        <v>83</v>
      </c>
      <c r="C41" s="67" t="s">
        <v>48</v>
      </c>
      <c r="D41" s="119">
        <v>480</v>
      </c>
      <c r="E41" s="220">
        <v>0</v>
      </c>
      <c r="F41" s="68">
        <f t="shared" si="1"/>
        <v>0</v>
      </c>
      <c r="HA41" s="69"/>
      <c r="HB41" s="69"/>
      <c r="HC41" s="69"/>
      <c r="HD41" s="69"/>
    </row>
    <row r="42" spans="1:212" s="65" customFormat="1" ht="15" customHeight="1">
      <c r="A42" s="58"/>
      <c r="B42" s="73" t="s">
        <v>91</v>
      </c>
      <c r="C42" s="67" t="s">
        <v>19</v>
      </c>
      <c r="D42" s="119">
        <v>118</v>
      </c>
      <c r="E42" s="220">
        <v>0</v>
      </c>
      <c r="F42" s="68">
        <f t="shared" si="1"/>
        <v>0</v>
      </c>
      <c r="HA42" s="69"/>
      <c r="HB42" s="69"/>
      <c r="HC42" s="69"/>
      <c r="HD42" s="69"/>
    </row>
    <row r="43" spans="1:212" s="65" customFormat="1" ht="15" customHeight="1">
      <c r="A43" s="58"/>
      <c r="B43" s="73"/>
      <c r="C43" s="67"/>
      <c r="D43" s="75"/>
      <c r="E43" s="218"/>
      <c r="F43" s="68"/>
      <c r="HA43" s="69"/>
      <c r="HB43" s="69"/>
      <c r="HC43" s="69"/>
      <c r="HD43" s="69"/>
    </row>
    <row r="44" spans="1:212" s="65" customFormat="1" ht="15" customHeight="1">
      <c r="A44" s="58"/>
      <c r="B44" s="88" t="s">
        <v>35</v>
      </c>
      <c r="C44" s="67"/>
      <c r="D44" s="75"/>
      <c r="E44" s="218"/>
      <c r="F44" s="68"/>
      <c r="HA44" s="69"/>
      <c r="HB44" s="69"/>
      <c r="HC44" s="69"/>
      <c r="HD44" s="69"/>
    </row>
    <row r="45" spans="1:212" s="65" customFormat="1" ht="15" customHeight="1">
      <c r="A45" s="58"/>
      <c r="B45" s="117" t="s">
        <v>98</v>
      </c>
      <c r="C45" s="67" t="s">
        <v>19</v>
      </c>
      <c r="D45" s="90">
        <v>118</v>
      </c>
      <c r="E45" s="219">
        <v>0</v>
      </c>
      <c r="F45" s="68">
        <f t="shared" si="1"/>
        <v>0</v>
      </c>
      <c r="HA45" s="69"/>
      <c r="HB45" s="69"/>
      <c r="HC45" s="69"/>
      <c r="HD45" s="69"/>
    </row>
    <row r="46" spans="1:212" s="65" customFormat="1" ht="15" customHeight="1">
      <c r="A46" s="58"/>
      <c r="B46" s="117" t="s">
        <v>99</v>
      </c>
      <c r="C46" s="67" t="s">
        <v>19</v>
      </c>
      <c r="D46" s="90">
        <v>118</v>
      </c>
      <c r="E46" s="219">
        <v>0</v>
      </c>
      <c r="F46" s="68">
        <f t="shared" si="1"/>
        <v>0</v>
      </c>
      <c r="HA46" s="69"/>
      <c r="HB46" s="69"/>
      <c r="HC46" s="69"/>
      <c r="HD46" s="69"/>
    </row>
    <row r="47" spans="1:212" s="65" customFormat="1" ht="15" customHeight="1">
      <c r="A47" s="58"/>
      <c r="B47" s="117" t="s">
        <v>100</v>
      </c>
      <c r="C47" s="67" t="s">
        <v>19</v>
      </c>
      <c r="D47" s="90">
        <v>118</v>
      </c>
      <c r="E47" s="219">
        <v>0</v>
      </c>
      <c r="F47" s="68">
        <f t="shared" si="1"/>
        <v>0</v>
      </c>
      <c r="HA47" s="69"/>
      <c r="HB47" s="69"/>
      <c r="HC47" s="69"/>
      <c r="HD47" s="69"/>
    </row>
    <row r="48" spans="1:212" s="65" customFormat="1" ht="15" customHeight="1">
      <c r="A48" s="58"/>
      <c r="B48" s="117" t="s">
        <v>84</v>
      </c>
      <c r="C48" s="73" t="s">
        <v>90</v>
      </c>
      <c r="D48" s="90">
        <v>83</v>
      </c>
      <c r="E48" s="219">
        <v>0</v>
      </c>
      <c r="F48" s="68">
        <f t="shared" si="1"/>
        <v>0</v>
      </c>
      <c r="HA48" s="69"/>
      <c r="HB48" s="69"/>
      <c r="HC48" s="69"/>
      <c r="HD48" s="69"/>
    </row>
    <row r="49" spans="1:212" s="65" customFormat="1" ht="15" customHeight="1">
      <c r="A49" s="58"/>
      <c r="B49" s="117" t="s">
        <v>101</v>
      </c>
      <c r="C49" s="67" t="s">
        <v>19</v>
      </c>
      <c r="D49" s="90">
        <v>118</v>
      </c>
      <c r="E49" s="219">
        <v>0</v>
      </c>
      <c r="F49" s="68">
        <f t="shared" si="1"/>
        <v>0</v>
      </c>
      <c r="HA49" s="69"/>
      <c r="HB49" s="69"/>
      <c r="HC49" s="69"/>
      <c r="HD49" s="69"/>
    </row>
    <row r="50" spans="1:212" s="65" customFormat="1" ht="15" customHeight="1">
      <c r="A50" s="58"/>
      <c r="B50" s="117" t="s">
        <v>89</v>
      </c>
      <c r="C50" s="67" t="s">
        <v>19</v>
      </c>
      <c r="D50" s="90">
        <v>118</v>
      </c>
      <c r="E50" s="219">
        <v>0</v>
      </c>
      <c r="F50" s="68">
        <f t="shared" si="1"/>
        <v>0</v>
      </c>
      <c r="HA50" s="69"/>
      <c r="HB50" s="69"/>
      <c r="HC50" s="69"/>
      <c r="HD50" s="69"/>
    </row>
    <row r="51" spans="1:212" s="65" customFormat="1" ht="15" customHeight="1">
      <c r="A51" s="58"/>
      <c r="B51" s="117" t="s">
        <v>85</v>
      </c>
      <c r="C51" s="73" t="s">
        <v>48</v>
      </c>
      <c r="D51" s="90">
        <v>480</v>
      </c>
      <c r="E51" s="219">
        <v>0</v>
      </c>
      <c r="F51" s="68">
        <f t="shared" si="1"/>
        <v>0</v>
      </c>
      <c r="HA51" s="69"/>
      <c r="HB51" s="69"/>
      <c r="HC51" s="69"/>
      <c r="HD51" s="69"/>
    </row>
    <row r="52" spans="1:212" s="65" customFormat="1" ht="15" customHeight="1">
      <c r="A52" s="58"/>
      <c r="B52" s="117" t="s">
        <v>86</v>
      </c>
      <c r="C52" s="67" t="s">
        <v>19</v>
      </c>
      <c r="D52" s="90">
        <v>236</v>
      </c>
      <c r="E52" s="219">
        <v>0</v>
      </c>
      <c r="F52" s="68">
        <f t="shared" si="1"/>
        <v>0</v>
      </c>
      <c r="HA52" s="69"/>
      <c r="HB52" s="69"/>
      <c r="HC52" s="69"/>
      <c r="HD52" s="69"/>
    </row>
    <row r="53" spans="1:212" s="65" customFormat="1" ht="15" customHeight="1">
      <c r="A53" s="58"/>
      <c r="B53" s="117" t="s">
        <v>87</v>
      </c>
      <c r="C53" s="67" t="s">
        <v>19</v>
      </c>
      <c r="D53" s="90">
        <v>236</v>
      </c>
      <c r="E53" s="219">
        <v>0</v>
      </c>
      <c r="F53" s="68">
        <f t="shared" si="1"/>
        <v>0</v>
      </c>
      <c r="HA53" s="69"/>
      <c r="HB53" s="69"/>
      <c r="HC53" s="69"/>
      <c r="HD53" s="69"/>
    </row>
    <row r="54" spans="1:212" s="65" customFormat="1" ht="15" customHeight="1">
      <c r="A54" s="58"/>
      <c r="B54" s="117" t="s">
        <v>92</v>
      </c>
      <c r="C54" s="67" t="s">
        <v>19</v>
      </c>
      <c r="D54" s="90">
        <v>118</v>
      </c>
      <c r="E54" s="219">
        <v>0</v>
      </c>
      <c r="F54" s="68">
        <f t="shared" si="1"/>
        <v>0</v>
      </c>
      <c r="HA54" s="69"/>
      <c r="HB54" s="69"/>
      <c r="HC54" s="69"/>
      <c r="HD54" s="69"/>
    </row>
    <row r="55" spans="1:212" s="65" customFormat="1" ht="15" customHeight="1">
      <c r="A55" s="60"/>
      <c r="B55" s="70"/>
      <c r="C55" s="70"/>
      <c r="D55" s="63"/>
      <c r="E55" s="221"/>
      <c r="F55" s="72"/>
      <c r="HA55" s="69"/>
      <c r="HB55" s="69"/>
      <c r="HC55" s="69"/>
      <c r="HD55" s="69"/>
    </row>
    <row r="56" spans="1:6" ht="15" customHeight="1">
      <c r="A56" s="79"/>
      <c r="B56" s="80" t="s">
        <v>38</v>
      </c>
      <c r="C56" s="80"/>
      <c r="D56" s="81"/>
      <c r="E56" s="222"/>
      <c r="F56" s="82">
        <f>SUM(F33:F54)</f>
        <v>0</v>
      </c>
    </row>
    <row r="57" ht="15" customHeight="1"/>
  </sheetData>
  <sheetProtection selectLockedCells="1" selectUnlockedCells="1"/>
  <mergeCells count="2">
    <mergeCell ref="A1:B1"/>
    <mergeCell ref="A2:B2"/>
  </mergeCells>
  <printOptions horizontalCentered="1"/>
  <pageMargins left="0.7086614173228347" right="0.7086614173228347" top="0.5905511811023623" bottom="0.7480314960629921" header="0.31496062992125984" footer="0.31496062992125984"/>
  <pageSetup fitToHeight="0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</cp:lastModifiedBy>
  <cp:lastPrinted>2017-01-18T16:58:58Z</cp:lastPrinted>
  <dcterms:created xsi:type="dcterms:W3CDTF">2013-04-19T08:30:12Z</dcterms:created>
  <dcterms:modified xsi:type="dcterms:W3CDTF">2018-03-28T11:02:17Z</dcterms:modified>
  <cp:category/>
  <cp:version/>
  <cp:contentType/>
  <cp:contentStatus/>
</cp:coreProperties>
</file>