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Petr\Dokumenty\01 PROJEKCE\PD v digitální formě\2019\Milevsko\Kpt Nálepky\Rozpočty a výkazy výměr\SO 101 Pozemní komunikace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Pol'!$A$1:$U$182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49" i="1"/>
  <c r="I48" i="1"/>
  <c r="I47" i="1"/>
  <c r="G39" i="1"/>
  <c r="F39" i="1"/>
  <c r="F40" i="1" s="1"/>
  <c r="G172" i="12"/>
  <c r="AC172" i="12"/>
  <c r="AD172" i="12"/>
  <c r="G9" i="12"/>
  <c r="I9" i="12"/>
  <c r="K9" i="12"/>
  <c r="K8" i="12" s="1"/>
  <c r="M9" i="12"/>
  <c r="O9" i="12"/>
  <c r="Q9" i="12"/>
  <c r="U9" i="12"/>
  <c r="U8" i="12" s="1"/>
  <c r="G12" i="12"/>
  <c r="G8" i="12" s="1"/>
  <c r="I12" i="12"/>
  <c r="K12" i="12"/>
  <c r="M12" i="12"/>
  <c r="O12" i="12"/>
  <c r="O8" i="12" s="1"/>
  <c r="Q12" i="12"/>
  <c r="U12" i="12"/>
  <c r="G13" i="12"/>
  <c r="M13" i="12" s="1"/>
  <c r="I13" i="12"/>
  <c r="I8" i="12" s="1"/>
  <c r="K13" i="12"/>
  <c r="O13" i="12"/>
  <c r="Q13" i="12"/>
  <c r="Q8" i="12" s="1"/>
  <c r="U13" i="12"/>
  <c r="G14" i="12"/>
  <c r="M14" i="12" s="1"/>
  <c r="I14" i="12"/>
  <c r="K14" i="12"/>
  <c r="O14" i="12"/>
  <c r="Q14" i="12"/>
  <c r="U14" i="12"/>
  <c r="G20" i="12"/>
  <c r="I20" i="12"/>
  <c r="K20" i="12"/>
  <c r="M20" i="12"/>
  <c r="O20" i="12"/>
  <c r="Q20" i="12"/>
  <c r="U20" i="12"/>
  <c r="G22" i="12"/>
  <c r="I22" i="12"/>
  <c r="K22" i="12"/>
  <c r="M22" i="12"/>
  <c r="O22" i="12"/>
  <c r="Q22" i="12"/>
  <c r="U22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28" i="12"/>
  <c r="I28" i="12"/>
  <c r="K28" i="12"/>
  <c r="M28" i="12"/>
  <c r="O28" i="12"/>
  <c r="Q28" i="12"/>
  <c r="U28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6" i="12"/>
  <c r="I46" i="12"/>
  <c r="K46" i="12"/>
  <c r="M46" i="12"/>
  <c r="O46" i="12"/>
  <c r="Q46" i="12"/>
  <c r="U46" i="12"/>
  <c r="G48" i="12"/>
  <c r="M48" i="12" s="1"/>
  <c r="I48" i="12"/>
  <c r="K48" i="12"/>
  <c r="O48" i="12"/>
  <c r="Q48" i="12"/>
  <c r="U48" i="12"/>
  <c r="G51" i="12"/>
  <c r="M51" i="12" s="1"/>
  <c r="I51" i="12"/>
  <c r="K51" i="12"/>
  <c r="O51" i="12"/>
  <c r="Q51" i="12"/>
  <c r="U51" i="12"/>
  <c r="G52" i="12"/>
  <c r="I52" i="12"/>
  <c r="K52" i="12"/>
  <c r="M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K68" i="12"/>
  <c r="U68" i="12"/>
  <c r="G69" i="12"/>
  <c r="M69" i="12" s="1"/>
  <c r="M68" i="12" s="1"/>
  <c r="I69" i="12"/>
  <c r="K69" i="12"/>
  <c r="O69" i="12"/>
  <c r="O68" i="12" s="1"/>
  <c r="Q69" i="12"/>
  <c r="U69" i="12"/>
  <c r="G72" i="12"/>
  <c r="M72" i="12" s="1"/>
  <c r="I72" i="12"/>
  <c r="I68" i="12" s="1"/>
  <c r="K72" i="12"/>
  <c r="O72" i="12"/>
  <c r="Q72" i="12"/>
  <c r="Q68" i="12" s="1"/>
  <c r="U72" i="12"/>
  <c r="G74" i="12"/>
  <c r="I74" i="12"/>
  <c r="K74" i="12"/>
  <c r="M74" i="12"/>
  <c r="O74" i="12"/>
  <c r="Q74" i="12"/>
  <c r="U74" i="12"/>
  <c r="U73" i="12" s="1"/>
  <c r="G75" i="12"/>
  <c r="G73" i="12" s="1"/>
  <c r="I75" i="12"/>
  <c r="K75" i="12"/>
  <c r="M75" i="12"/>
  <c r="O75" i="12"/>
  <c r="O73" i="12" s="1"/>
  <c r="Q75" i="12"/>
  <c r="U75" i="12"/>
  <c r="G76" i="12"/>
  <c r="M76" i="12" s="1"/>
  <c r="I76" i="12"/>
  <c r="K76" i="12"/>
  <c r="O76" i="12"/>
  <c r="Q76" i="12"/>
  <c r="Q73" i="12" s="1"/>
  <c r="U76" i="12"/>
  <c r="G77" i="12"/>
  <c r="M77" i="12" s="1"/>
  <c r="I77" i="12"/>
  <c r="I73" i="12" s="1"/>
  <c r="K77" i="12"/>
  <c r="O77" i="12"/>
  <c r="Q77" i="12"/>
  <c r="U77" i="12"/>
  <c r="G78" i="12"/>
  <c r="I78" i="12"/>
  <c r="K78" i="12"/>
  <c r="K73" i="12" s="1"/>
  <c r="M78" i="12"/>
  <c r="O78" i="12"/>
  <c r="Q78" i="12"/>
  <c r="U78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I85" i="12"/>
  <c r="K85" i="12"/>
  <c r="M85" i="12"/>
  <c r="O85" i="12"/>
  <c r="Q85" i="12"/>
  <c r="U85" i="12"/>
  <c r="G86" i="12"/>
  <c r="I86" i="12"/>
  <c r="K86" i="12"/>
  <c r="M86" i="12"/>
  <c r="O86" i="12"/>
  <c r="Q86" i="12"/>
  <c r="U86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6" i="12"/>
  <c r="M96" i="12" s="1"/>
  <c r="I96" i="12"/>
  <c r="K96" i="12"/>
  <c r="O96" i="12"/>
  <c r="O95" i="12" s="1"/>
  <c r="Q96" i="12"/>
  <c r="U96" i="12"/>
  <c r="G97" i="12"/>
  <c r="M97" i="12" s="1"/>
  <c r="I97" i="12"/>
  <c r="I95" i="12" s="1"/>
  <c r="K97" i="12"/>
  <c r="O97" i="12"/>
  <c r="Q97" i="12"/>
  <c r="Q95" i="12" s="1"/>
  <c r="U97" i="12"/>
  <c r="G98" i="12"/>
  <c r="M98" i="12" s="1"/>
  <c r="I98" i="12"/>
  <c r="K98" i="12"/>
  <c r="K95" i="12" s="1"/>
  <c r="O98" i="12"/>
  <c r="Q98" i="12"/>
  <c r="U98" i="12"/>
  <c r="G99" i="12"/>
  <c r="I99" i="12"/>
  <c r="K99" i="12"/>
  <c r="M99" i="12"/>
  <c r="O99" i="12"/>
  <c r="Q99" i="12"/>
  <c r="U99" i="12"/>
  <c r="U95" i="12" s="1"/>
  <c r="G100" i="12"/>
  <c r="I100" i="12"/>
  <c r="K100" i="12"/>
  <c r="M100" i="12"/>
  <c r="O100" i="12"/>
  <c r="Q100" i="12"/>
  <c r="U100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I104" i="12"/>
  <c r="K104" i="12"/>
  <c r="M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I106" i="12"/>
  <c r="G107" i="12"/>
  <c r="M107" i="12" s="1"/>
  <c r="M106" i="12" s="1"/>
  <c r="I107" i="12"/>
  <c r="K107" i="12"/>
  <c r="K106" i="12" s="1"/>
  <c r="O107" i="12"/>
  <c r="Q107" i="12"/>
  <c r="Q106" i="12" s="1"/>
  <c r="U107" i="12"/>
  <c r="U106" i="12" s="1"/>
  <c r="G108" i="12"/>
  <c r="I108" i="12"/>
  <c r="K108" i="12"/>
  <c r="M108" i="12"/>
  <c r="O108" i="12"/>
  <c r="Q108" i="12"/>
  <c r="U108" i="12"/>
  <c r="G109" i="12"/>
  <c r="I109" i="12"/>
  <c r="K109" i="12"/>
  <c r="M109" i="12"/>
  <c r="O109" i="12"/>
  <c r="O106" i="12" s="1"/>
  <c r="Q109" i="12"/>
  <c r="U109" i="12"/>
  <c r="G110" i="12"/>
  <c r="G111" i="12"/>
  <c r="M111" i="12" s="1"/>
  <c r="I111" i="12"/>
  <c r="I110" i="12" s="1"/>
  <c r="K111" i="12"/>
  <c r="K110" i="12" s="1"/>
  <c r="O111" i="12"/>
  <c r="Q111" i="12"/>
  <c r="U111" i="12"/>
  <c r="U110" i="12" s="1"/>
  <c r="G112" i="12"/>
  <c r="I112" i="12"/>
  <c r="K112" i="12"/>
  <c r="M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O110" i="12" s="1"/>
  <c r="Q114" i="12"/>
  <c r="U114" i="12"/>
  <c r="G115" i="12"/>
  <c r="M115" i="12" s="1"/>
  <c r="I115" i="12"/>
  <c r="K115" i="12"/>
  <c r="O115" i="12"/>
  <c r="Q115" i="12"/>
  <c r="Q110" i="12" s="1"/>
  <c r="U115" i="12"/>
  <c r="I116" i="12"/>
  <c r="K116" i="12"/>
  <c r="M116" i="12"/>
  <c r="Q116" i="12"/>
  <c r="U116" i="12"/>
  <c r="G117" i="12"/>
  <c r="G116" i="12" s="1"/>
  <c r="I117" i="12"/>
  <c r="K117" i="12"/>
  <c r="M117" i="12"/>
  <c r="O117" i="12"/>
  <c r="O116" i="12" s="1"/>
  <c r="Q117" i="12"/>
  <c r="U117" i="12"/>
  <c r="G118" i="12"/>
  <c r="G119" i="12"/>
  <c r="M119" i="12" s="1"/>
  <c r="M118" i="12" s="1"/>
  <c r="I119" i="12"/>
  <c r="I118" i="12" s="1"/>
  <c r="K119" i="12"/>
  <c r="K118" i="12" s="1"/>
  <c r="O119" i="12"/>
  <c r="Q119" i="12"/>
  <c r="U119" i="12"/>
  <c r="U118" i="12" s="1"/>
  <c r="G120" i="12"/>
  <c r="I120" i="12"/>
  <c r="K120" i="12"/>
  <c r="M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O118" i="12" s="1"/>
  <c r="Q122" i="12"/>
  <c r="U122" i="12"/>
  <c r="G123" i="12"/>
  <c r="M123" i="12" s="1"/>
  <c r="I123" i="12"/>
  <c r="K123" i="12"/>
  <c r="O123" i="12"/>
  <c r="Q123" i="12"/>
  <c r="Q118" i="12" s="1"/>
  <c r="U123" i="12"/>
  <c r="G125" i="12"/>
  <c r="G124" i="12" s="1"/>
  <c r="I125" i="12"/>
  <c r="K125" i="12"/>
  <c r="M125" i="12"/>
  <c r="O125" i="12"/>
  <c r="O124" i="12" s="1"/>
  <c r="Q125" i="12"/>
  <c r="U125" i="12"/>
  <c r="G129" i="12"/>
  <c r="M129" i="12" s="1"/>
  <c r="I129" i="12"/>
  <c r="I124" i="12" s="1"/>
  <c r="K129" i="12"/>
  <c r="O129" i="12"/>
  <c r="Q129" i="12"/>
  <c r="Q124" i="12" s="1"/>
  <c r="U129" i="12"/>
  <c r="G132" i="12"/>
  <c r="M132" i="12" s="1"/>
  <c r="I132" i="12"/>
  <c r="K132" i="12"/>
  <c r="O132" i="12"/>
  <c r="Q132" i="12"/>
  <c r="U132" i="12"/>
  <c r="U124" i="12" s="1"/>
  <c r="G135" i="12"/>
  <c r="I135" i="12"/>
  <c r="K135" i="12"/>
  <c r="K124" i="12" s="1"/>
  <c r="M135" i="12"/>
  <c r="O135" i="12"/>
  <c r="Q135" i="12"/>
  <c r="U135" i="12"/>
  <c r="G139" i="12"/>
  <c r="M139" i="12" s="1"/>
  <c r="I139" i="12"/>
  <c r="K139" i="12"/>
  <c r="O139" i="12"/>
  <c r="Q139" i="12"/>
  <c r="U139" i="12"/>
  <c r="G143" i="12"/>
  <c r="M143" i="12" s="1"/>
  <c r="I143" i="12"/>
  <c r="K143" i="12"/>
  <c r="O143" i="12"/>
  <c r="Q143" i="12"/>
  <c r="U143" i="12"/>
  <c r="G147" i="12"/>
  <c r="M147" i="12" s="1"/>
  <c r="I147" i="12"/>
  <c r="K147" i="12"/>
  <c r="O147" i="12"/>
  <c r="Q147" i="12"/>
  <c r="U147" i="12"/>
  <c r="G151" i="12"/>
  <c r="I151" i="12"/>
  <c r="K151" i="12"/>
  <c r="M151" i="12"/>
  <c r="O151" i="12"/>
  <c r="Q151" i="12"/>
  <c r="U151" i="12"/>
  <c r="G155" i="12"/>
  <c r="I155" i="12"/>
  <c r="K155" i="12"/>
  <c r="M155" i="12"/>
  <c r="O155" i="12"/>
  <c r="Q155" i="12"/>
  <c r="U155" i="12"/>
  <c r="G159" i="12"/>
  <c r="M159" i="12" s="1"/>
  <c r="I159" i="12"/>
  <c r="K159" i="12"/>
  <c r="O159" i="12"/>
  <c r="Q159" i="12"/>
  <c r="U159" i="12"/>
  <c r="G160" i="12"/>
  <c r="M160" i="12" s="1"/>
  <c r="I160" i="12"/>
  <c r="K160" i="12"/>
  <c r="O160" i="12"/>
  <c r="Q160" i="12"/>
  <c r="U160" i="12"/>
  <c r="G161" i="12"/>
  <c r="I161" i="12"/>
  <c r="K161" i="12"/>
  <c r="M161" i="12"/>
  <c r="O161" i="12"/>
  <c r="Q161" i="12"/>
  <c r="U161" i="12"/>
  <c r="G162" i="12"/>
  <c r="M162" i="12" s="1"/>
  <c r="I162" i="12"/>
  <c r="K162" i="12"/>
  <c r="O162" i="12"/>
  <c r="Q162" i="12"/>
  <c r="U162" i="12"/>
  <c r="G163" i="12"/>
  <c r="M163" i="12" s="1"/>
  <c r="I163" i="12"/>
  <c r="K163" i="12"/>
  <c r="O163" i="12"/>
  <c r="Q163" i="12"/>
  <c r="U163" i="12"/>
  <c r="G164" i="12"/>
  <c r="M164" i="12" s="1"/>
  <c r="I164" i="12"/>
  <c r="K164" i="12"/>
  <c r="O164" i="12"/>
  <c r="Q164" i="12"/>
  <c r="U164" i="12"/>
  <c r="G165" i="12"/>
  <c r="I165" i="12"/>
  <c r="K165" i="12"/>
  <c r="M165" i="12"/>
  <c r="O165" i="12"/>
  <c r="Q165" i="12"/>
  <c r="U165" i="12"/>
  <c r="G166" i="12"/>
  <c r="M166" i="12" s="1"/>
  <c r="I166" i="12"/>
  <c r="K166" i="12"/>
  <c r="O166" i="12"/>
  <c r="Q166" i="12"/>
  <c r="U166" i="12"/>
  <c r="G167" i="12"/>
  <c r="M167" i="12" s="1"/>
  <c r="I167" i="12"/>
  <c r="K167" i="12"/>
  <c r="O167" i="12"/>
  <c r="Q167" i="12"/>
  <c r="U167" i="12"/>
  <c r="G168" i="12"/>
  <c r="M168" i="12" s="1"/>
  <c r="I168" i="12"/>
  <c r="K168" i="12"/>
  <c r="O168" i="12"/>
  <c r="Q168" i="12"/>
  <c r="U168" i="12"/>
  <c r="G169" i="12"/>
  <c r="I169" i="12"/>
  <c r="K169" i="12"/>
  <c r="M169" i="12"/>
  <c r="O169" i="12"/>
  <c r="Q169" i="12"/>
  <c r="U169" i="12"/>
  <c r="G170" i="12"/>
  <c r="M170" i="12" s="1"/>
  <c r="I170" i="12"/>
  <c r="K170" i="12"/>
  <c r="O170" i="12"/>
  <c r="Q170" i="12"/>
  <c r="U170" i="12"/>
  <c r="I20" i="1"/>
  <c r="I19" i="1"/>
  <c r="I18" i="1"/>
  <c r="I17" i="1"/>
  <c r="G27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I16" i="1" l="1"/>
  <c r="I21" i="1" s="1"/>
  <c r="I56" i="1"/>
  <c r="G23" i="1"/>
  <c r="G28" i="1"/>
  <c r="M124" i="12"/>
  <c r="M110" i="12"/>
  <c r="M95" i="12"/>
  <c r="M73" i="12"/>
  <c r="M8" i="12"/>
  <c r="G95" i="12"/>
  <c r="G68" i="12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<sst xmlns="http://schemas.openxmlformats.org/spreadsheetml/2006/main" count="688" uniqueCount="367">
  <si>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</si>
  <si>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</si>
  <si>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</si>
  <si>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</si>
  <si>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</si>
  <si>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</si>
  <si>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</si>
  <si>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</si>
  <si>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</si>
  <si>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</si>
  <si>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</si>
  <si>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</si>
  <si>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</si>
  <si>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</si>
  <si>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</si>
  <si>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</si>
  <si>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</si>
  <si>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</si>
  <si>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</si>
  <si>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</si>
  <si>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</si>
  <si>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</si>
  <si>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</si>
  <si>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</si>
  <si>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</si>
  <si>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</si>
  <si>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</si>
  <si>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</si>
  <si>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</si>
  <si>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</si>
  <si>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</si>
  <si>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</si>
  <si>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</si>
  <si>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</si>
  <si>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</si>
  <si>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</si>
  <si>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</si>
  <si>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</si>
  <si>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</si>
  <si>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</si>
  <si>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</si>
  <si>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</si>
  <si>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</si>
  <si>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Milevsko</t>
  </si>
  <si>
    <t>Rozpočet:</t>
  </si>
  <si>
    <t>Misto</t>
  </si>
  <si>
    <t>Ing. Petr Kaplan</t>
  </si>
  <si>
    <t>Parkoviště v ul. Kpt. Nálepky</t>
  </si>
  <si>
    <t>Kaplan Petr, Ing.</t>
  </si>
  <si>
    <t>B. Smetany 1646/34</t>
  </si>
  <si>
    <t>Č. Budějovice</t>
  </si>
  <si>
    <t>37001</t>
  </si>
  <si>
    <t>47253070</t>
  </si>
  <si>
    <t>CZ6407011732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</si>
  <si>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</si>
  <si>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</si>
  <si>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</si>
  <si>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</si>
  <si>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</si>
  <si>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</si>
  <si>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</si>
  <si>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</si>
  <si>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</si>
  <si>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</si>
  <si>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</si>
  <si>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91</t>
  </si>
  <si>
    <t>Doplňující práce na komunikaci</t>
  </si>
  <si>
    <t>96</t>
  </si>
  <si>
    <t>Bourání konstrukcí</t>
  </si>
  <si>
    <t>97</t>
  </si>
  <si>
    <t>Přeprava suti</t>
  </si>
  <si>
    <t>99</t>
  </si>
  <si>
    <t>Staveništní přesun hmot</t>
  </si>
  <si>
    <t>VN</t>
  </si>
  <si>
    <t>SPEC</t>
  </si>
  <si>
    <t>Specifikace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</si>
  <si>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</si>
  <si>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</si>
  <si>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</si>
  <si>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</si>
  <si>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</si>
  <si>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</si>
  <si>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</si>
  <si>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</si>
  <si>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</si>
  <si>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</si>
  <si>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</si>
  <si>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</si>
  <si>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</si>
  <si>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</si>
  <si>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</si>
  <si>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</si>
  <si>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</si>
  <si>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</si>
  <si>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</si>
  <si>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</si>
  <si>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</si>
  <si>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</si>
  <si>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</si>
  <si>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</si>
  <si>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</si>
  <si>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</si>
  <si>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</si>
  <si>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</si>
  <si>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111201101R00</t>
  </si>
  <si>
    <t>Odstranění křovin i s kořeny na ploše do 1000 m2, vč. prořezu větví zachovávaných stromů</t>
  </si>
  <si>
    <t>m2</t>
  </si>
  <si>
    <t>POL1_0</t>
  </si>
  <si>
    <t>Keře a křoviny (živý plot) m2:22</t>
  </si>
  <si>
    <t>VV</t>
  </si>
  <si>
    <t>Prořez větví (odhad) m2:20</t>
  </si>
  <si>
    <t>112101101R00</t>
  </si>
  <si>
    <t>Kácení stromů listnatých o průměru kmene 10-30 cm</t>
  </si>
  <si>
    <t>kus</t>
  </si>
  <si>
    <t>112201101R00</t>
  </si>
  <si>
    <t>Odstranění pařezů pod úrovní, o průměru 10 - 30 cm</t>
  </si>
  <si>
    <t>120001101R00</t>
  </si>
  <si>
    <t>Příplatek za ztížení vykopávky v blízkosti vedení</t>
  </si>
  <si>
    <t>m3</t>
  </si>
  <si>
    <t>51,66m2 do hl. 0,45m:51,66*0,45</t>
  </si>
  <si>
    <t>2,07m2 do hl. 0,95m:2,07*0,95</t>
  </si>
  <si>
    <t>91,23m2 do hl. 0,95m:91,23*0,95</t>
  </si>
  <si>
    <t>102,40m2 do hl 0,95m:102,40*0,95</t>
  </si>
  <si>
    <t>9,79m2 do hl. 0,45m:9,79*0,45</t>
  </si>
  <si>
    <t>119001411R00</t>
  </si>
  <si>
    <t>Dočasné zajištění beton.a plast. potrubí do DN 200, (plynovod)</t>
  </si>
  <si>
    <t>m</t>
  </si>
  <si>
    <t>16+18</t>
  </si>
  <si>
    <t>119001421R00</t>
  </si>
  <si>
    <t>Dočasné zajištění kabelů - do počtu do 3 kabelů</t>
  </si>
  <si>
    <t>9+26+23+24+1</t>
  </si>
  <si>
    <t>119001422R00</t>
  </si>
  <si>
    <t>Dočasné zajištění kabelů - v počtu 3 - 6 kabelů</t>
  </si>
  <si>
    <t>7+20</t>
  </si>
  <si>
    <t>121101101R00</t>
  </si>
  <si>
    <t>Sejmutí ornice s přemístěním do 50 m</t>
  </si>
  <si>
    <t>Plocha 878,25m2, hloubka 0,25m:878,25*0,25</t>
  </si>
  <si>
    <t>122301402R00</t>
  </si>
  <si>
    <t>Vykopávky v zemníku v hor. 4 do 1000 m3,  s naložením</t>
  </si>
  <si>
    <t>plocha 1029,59m2 do hloubky 0,7m pod úroveň sejmutí ornice:1029,59*0,7</t>
  </si>
  <si>
    <t>122301409R00</t>
  </si>
  <si>
    <t>Příplatek za lepivost-vykopávky v zemníku v hor.4</t>
  </si>
  <si>
    <t>151101201R00</t>
  </si>
  <si>
    <t>Pažení stěn výkopu - příložné - hloubky do 4 m</t>
  </si>
  <si>
    <t>Délka pažení 176m, výška 1,25m:1,25*176</t>
  </si>
  <si>
    <t>151101211R00</t>
  </si>
  <si>
    <t>Odstranění pažení stěn - příložné - hl. do 4 m</t>
  </si>
  <si>
    <t>151101401R00</t>
  </si>
  <si>
    <t>Vzepření stěn pažení - příložné - hl. do 4 m</t>
  </si>
  <si>
    <t>151101411R00</t>
  </si>
  <si>
    <t>Odstranění vzepření stěn - příložné - hl. do 4 m</t>
  </si>
  <si>
    <t>161101102R00</t>
  </si>
  <si>
    <t>Svislé přemístění výkopku z hor.1-4 do 4,0 m</t>
  </si>
  <si>
    <t>162601102R00</t>
  </si>
  <si>
    <t>Vodorovné přemístění výkopku z hor.1-4 do 5000 m, bez naložení, se složením</t>
  </si>
  <si>
    <t>162301401R00</t>
  </si>
  <si>
    <t>Vod.přemístění větví listnatých, D 30cm  do 5000 m, s naložením i složením</t>
  </si>
  <si>
    <t>162301411R00</t>
  </si>
  <si>
    <t>Vod.přemístění kmenů listnatých, D 30cm  do 5000 m, s naložením i složením</t>
  </si>
  <si>
    <t>162301421R00</t>
  </si>
  <si>
    <t>Vodorovné přemístění pařezů  D 30 cm do 5000 m, s naložením i složením</t>
  </si>
  <si>
    <t>162301501R00</t>
  </si>
  <si>
    <t>Vodorovné přemístění křovin do  5000 m, s naložením i složením</t>
  </si>
  <si>
    <t>167101102R00</t>
  </si>
  <si>
    <t>Nakládání výkopku z hor.1-4 v množství nad 100 m3</t>
  </si>
  <si>
    <t>Výkopek v trase naložen při vykopávce:0</t>
  </si>
  <si>
    <t>Ornice z meziskládky k rozprostření:66,16</t>
  </si>
  <si>
    <t>Ornice z meziskládky na trvalou deponii:153,40</t>
  </si>
  <si>
    <t>171101111R00</t>
  </si>
  <si>
    <t>Uložení sypaniny z hornin nesoudržných s I(d) 0,9, sanační vrstva</t>
  </si>
  <si>
    <t>Plocha 1029,59m2, mocnost 0,5m:1029,59*0,5</t>
  </si>
  <si>
    <t>171201101R00</t>
  </si>
  <si>
    <t>Uložení sypaniny do násypů nezhutněných, trvalá skládka deponované zeminy</t>
  </si>
  <si>
    <t>Výkopek:720,713</t>
  </si>
  <si>
    <t>Ornice:153,40</t>
  </si>
  <si>
    <t>181101102R00</t>
  </si>
  <si>
    <t>Úprava pláně v zářezech v hor. 1-4, se zhutněním</t>
  </si>
  <si>
    <t>181301105R00</t>
  </si>
  <si>
    <t>Rozprostření ornice, rovina, tl. 25-30 cm,do 500m2</t>
  </si>
  <si>
    <t>182101101R00</t>
  </si>
  <si>
    <t>Svahování v zářezech v hor. 1 - 4</t>
  </si>
  <si>
    <t>182201101R00</t>
  </si>
  <si>
    <t>Svahování násypů</t>
  </si>
  <si>
    <t>182301125R00</t>
  </si>
  <si>
    <t>Rozprostření ornice, svah, tl. 25-30 cm, do 500 m2</t>
  </si>
  <si>
    <t>199000001R00</t>
  </si>
  <si>
    <t>Poplatek za skládku - ornice</t>
  </si>
  <si>
    <t>199000002R00</t>
  </si>
  <si>
    <t>Poplatek za skládku horniny 1- 4</t>
  </si>
  <si>
    <t>113108311R00</t>
  </si>
  <si>
    <t>Odstranění asfaltové vrstvy pl. do 50 m2, tl.11 cm</t>
  </si>
  <si>
    <t>113106121R00</t>
  </si>
  <si>
    <t>Rozebrání dlažeb z betonových dlaždic na sucho</t>
  </si>
  <si>
    <t>113106231R00</t>
  </si>
  <si>
    <t>Rozebrání dlažeb ze zámkové dlažby v kamenivu</t>
  </si>
  <si>
    <t>113107314R00</t>
  </si>
  <si>
    <t>Odstranění podkladu pl. 50 m2,kam.těžené tl.14 cm, (podklad pod živičným krytem)</t>
  </si>
  <si>
    <t>113107615R00</t>
  </si>
  <si>
    <t>Odstranění podkladu nad 50 m2,kam.drcené tl.15 cm, (podklad pod betonem)</t>
  </si>
  <si>
    <t>113107620R00</t>
  </si>
  <si>
    <t>Odstranění podkladu nad 50 m2,kam.drcené tl.20 cm, (podklad pod dlaždicemi tl. 5cm)</t>
  </si>
  <si>
    <t>113107619R00</t>
  </si>
  <si>
    <t>Odstranění podkladu nad 50 m2,kam.drcené tl.19 cm, (podklad pod zám dl. tl. 6cm)</t>
  </si>
  <si>
    <t>113109310R00</t>
  </si>
  <si>
    <t>Odstranění podkladu pl.50 m2, bet.prostý tl.10 cm, (zde ve funkci krytu)</t>
  </si>
  <si>
    <t>113201111R00</t>
  </si>
  <si>
    <t>Vytrhání obrubníků chodníkových a parkových</t>
  </si>
  <si>
    <t>113202111R00</t>
  </si>
  <si>
    <t>Vytrhání obrub obrubníků silničních</t>
  </si>
  <si>
    <t>215901101R00</t>
  </si>
  <si>
    <t>Zhutnění podloží z hornin nesoudržných do 92% PS</t>
  </si>
  <si>
    <t>Pro sanaci:1029,59</t>
  </si>
  <si>
    <t>Ve sjezdech:19,47+22,97</t>
  </si>
  <si>
    <t>289971212R00</t>
  </si>
  <si>
    <t>Zřízení vrstvy z geotextilie sklon do 1:5 š.do 6 m</t>
  </si>
  <si>
    <t>564821111RT2</t>
  </si>
  <si>
    <t>Podklad ze štěrkodrti po zhutnění tloušťky 8 cm, 0-32 mm, vyrovnávací vrstva pěší komunikace</t>
  </si>
  <si>
    <t>564851111RT2</t>
  </si>
  <si>
    <t>Podklad ze štěrkodrti po zhutnění tloušťky 15 cm, 0-32 mm, zpev. pl., kom., parkovací pl.</t>
  </si>
  <si>
    <t>564851114RT2</t>
  </si>
  <si>
    <t>Podklad ze štěrkodrti po zhutnění tloušťky 18 cm, 0-32 mm,  zpev. pl., kom., parkovací pl.</t>
  </si>
  <si>
    <t>564861115RT2</t>
  </si>
  <si>
    <t>Podklad ze štěrkodrti po zhutnění tloušťky 24 cm, 0-32 mm, sjezdy v chodníku</t>
  </si>
  <si>
    <t>573211111R00</t>
  </si>
  <si>
    <t>Postřik živičný spojovací z asfaltu 0,5-0,7 kg/m2, sjezdy v chodníku + pásy podél obrubníků</t>
  </si>
  <si>
    <t>Pás podél obrubníku na lože obrubníku:4,63</t>
  </si>
  <si>
    <t>Pás podél obrubníku na ACP16+:4,63</t>
  </si>
  <si>
    <t>Plochy sjezdů na ŠD:45,03</t>
  </si>
  <si>
    <t>577141112R00</t>
  </si>
  <si>
    <t>Beton asfalt. ACO 11+,do 3 m, tl.5 cm, pásy podél obrubníků</t>
  </si>
  <si>
    <t>565151111R00</t>
  </si>
  <si>
    <t>Podklad z obal kam.ACP 16+,do 3 m,tl. 7 cm, pásy podél obrubníků</t>
  </si>
  <si>
    <t>564871111RT2</t>
  </si>
  <si>
    <t>Podklad ze štěrkodrti po zhutnění tloušťky 25 cm, 0-32 mm, pěší komunikace</t>
  </si>
  <si>
    <t>565161112R00</t>
  </si>
  <si>
    <t>Podklad z obal kamen. ACP 22+, š. do 3 m, tl. 9 cm, sjezdy v chodníku</t>
  </si>
  <si>
    <t>596215040R00</t>
  </si>
  <si>
    <t>Kladení zámkové dlažby tl. 8 cm do drtě tl. 4 cm</t>
  </si>
  <si>
    <t>Dl. typu KLASIKO, červená s nálitky pro nevidomé:23,36</t>
  </si>
  <si>
    <t>Dl. typu KLASIKO, černá hladká:43,26</t>
  </si>
  <si>
    <t>Dl. typu KLASIKO, karamelová, hladká:21,76</t>
  </si>
  <si>
    <t>Dl. typu KLASIKO, šedá, hladká:421,54</t>
  </si>
  <si>
    <t>Dl. typu KROSO, karamelová se zatrav. spárami:234,15</t>
  </si>
  <si>
    <t>Dl. typu UNI DEKOR, šedá, hladká:58,59</t>
  </si>
  <si>
    <t>596291113R00</t>
  </si>
  <si>
    <t xml:space="preserve">Řezání zámkové dlažby tl. 80 mm </t>
  </si>
  <si>
    <t>599141111R00</t>
  </si>
  <si>
    <t>Vyplnění spár mezi panely živičnou zálivkou, (zde: styčná spára živ. krytů)</t>
  </si>
  <si>
    <t>914001121R00</t>
  </si>
  <si>
    <t>Osaz.sloupku dopr.značky vč. bet.základu+Al patka</t>
  </si>
  <si>
    <t>914001125R00</t>
  </si>
  <si>
    <t>Osazení svislé dopr.značky na sloupek nebo konzolu</t>
  </si>
  <si>
    <t>914001127R00</t>
  </si>
  <si>
    <t>Osazení svislé dopr.značky na sloup veřej. osvětl.</t>
  </si>
  <si>
    <t>915711111R00</t>
  </si>
  <si>
    <t>Vodorovné značení dělicích čar 12 cm střík.barvou</t>
  </si>
  <si>
    <t>915721112RT1</t>
  </si>
  <si>
    <t>Vodorovné značení silnovrstvé stopčar,zeber atd., 2x piktogram TP, barva bílá</t>
  </si>
  <si>
    <t>Plocha piktogramu 0,4m2:2*0,4</t>
  </si>
  <si>
    <t>917862111RT7</t>
  </si>
  <si>
    <t>Osazení stojat. obrub.bet. s opěrou,lože z C 12/15, včetně obrubníku ABO 2 - 15 100/15/25</t>
  </si>
  <si>
    <t>917862111RT5</t>
  </si>
  <si>
    <t>Osazení stojat. obrub.bet. s opěrou,lože z C 12/15, včetně obrubníku ABO 14-10 100/10/25</t>
  </si>
  <si>
    <t>919735113R00</t>
  </si>
  <si>
    <t>Řezání stávajícího živičného krytu tl. 10 - 15 cm</t>
  </si>
  <si>
    <t>919735123R00</t>
  </si>
  <si>
    <t>Řezání stávajícího betonového krytu tl. 10 - 15 cm</t>
  </si>
  <si>
    <t>966006211R00</t>
  </si>
  <si>
    <t>Odstranění doprav. značky ze sloupů nebo konzolí</t>
  </si>
  <si>
    <t>966006215R00</t>
  </si>
  <si>
    <t>Odstranění  sloupků dopravních značek z Al patek</t>
  </si>
  <si>
    <t>966067111R00</t>
  </si>
  <si>
    <t>Rozebrání plotu tyč. lať. prken. drátěného, plech., vč. odvezení a uložení odpadu</t>
  </si>
  <si>
    <t>979082213R00</t>
  </si>
  <si>
    <t>Vodorovná doprava suti po suchu do 1 km</t>
  </si>
  <si>
    <t>t</t>
  </si>
  <si>
    <t>979082219R00</t>
  </si>
  <si>
    <t>Příplatek za dopravu suti po suchu za další 4 km</t>
  </si>
  <si>
    <t>979087212R00</t>
  </si>
  <si>
    <t>Nakládání suti na dopravní prostředky - komunikace</t>
  </si>
  <si>
    <t>14</t>
  </si>
  <si>
    <t>Skládkovné inertního odpadu</t>
  </si>
  <si>
    <t>15</t>
  </si>
  <si>
    <t>Skládkovné nebezpečného odpadu</t>
  </si>
  <si>
    <t>998223011R00</t>
  </si>
  <si>
    <t>Přesun hmot, pozemní komunikace, kryt dlážděný</t>
  </si>
  <si>
    <t>Zařízení staveniště 3% ZRN</t>
  </si>
  <si>
    <t>-</t>
  </si>
  <si>
    <t>28</t>
  </si>
  <si>
    <t>Dočas. dopravně-inženýrská opatření po dobu stavby, (DIO) - vč. DIO překopu  v ul. Kpt. Nálepky</t>
  </si>
  <si>
    <t>29</t>
  </si>
  <si>
    <t>Zaměření a dokumentace skutečného provedení stavby</t>
  </si>
  <si>
    <t>30</t>
  </si>
  <si>
    <t>Vytýčení stávajících sítí</t>
  </si>
  <si>
    <t>31</t>
  </si>
  <si>
    <t>Podrobný IG průzkum v rámci stavby</t>
  </si>
  <si>
    <t>Geotextilie tkaná, pevnost 80kN/m</t>
  </si>
  <si>
    <t>Plocha 1029,59m2:1029,59</t>
  </si>
  <si>
    <t>10% na přesahy:0,1*1029,59</t>
  </si>
  <si>
    <t>Dorovnání pro nákup:1133-1132,549</t>
  </si>
  <si>
    <t>3</t>
  </si>
  <si>
    <t>Zemina G nebo ŠD 0/32 pro sanaci podloží</t>
  </si>
  <si>
    <t>Spotřeba 514,795:514,795</t>
  </si>
  <si>
    <t>Dorovnání pro nákup:515-514,795</t>
  </si>
  <si>
    <t>4</t>
  </si>
  <si>
    <t>Travní směs luční</t>
  </si>
  <si>
    <t>kg</t>
  </si>
  <si>
    <t>Zartravněná plocha 284,50m2, 1kg/50m2, celkem kg:284,50/50</t>
  </si>
  <si>
    <t>Dorovnání pro nákup:6,00-5,69</t>
  </si>
  <si>
    <t>13</t>
  </si>
  <si>
    <t>Dlažba skladebná typu UNI DEKOR 200/100/80 hladká, šedá</t>
  </si>
  <si>
    <t>Pokládka m2:10,85</t>
  </si>
  <si>
    <t>Ztratné 1%:10,85*0,01</t>
  </si>
  <si>
    <t>Dorovnání pro nákup m2:11-10,95850</t>
  </si>
  <si>
    <t>Dlažba skladebná vodopropustná 200/200/80 hladká, šedá</t>
  </si>
  <si>
    <t>Pokládka m2:478,51</t>
  </si>
  <si>
    <t>Ztratné 1%:478,51*0,01</t>
  </si>
  <si>
    <t>Dorovnání pro nákup m2:484-483,29510</t>
  </si>
  <si>
    <t>11</t>
  </si>
  <si>
    <t>Dlažba skladebná vodopropustná 200/200/80 hladká, černá</t>
  </si>
  <si>
    <t>Pokládka m2:42</t>
  </si>
  <si>
    <t>Ztratné 1%:42*0,01</t>
  </si>
  <si>
    <t>dorovnání pro nákup m2:43-42,42</t>
  </si>
  <si>
    <t>12</t>
  </si>
  <si>
    <t>Dlažba skladebná typu KLASIKO 200/100/80 hladká, černá</t>
  </si>
  <si>
    <t>Pokládka m2:22</t>
  </si>
  <si>
    <t>Ztratné 1%:22*0,01</t>
  </si>
  <si>
    <t>Dorovnání pro nákup:23-22,22</t>
  </si>
  <si>
    <t>6</t>
  </si>
  <si>
    <t>Dlažba skladebná typu KLASIKO 200/100/80 s nálitky, pro nevidomé, červená</t>
  </si>
  <si>
    <t>Pokládka m2:12,80</t>
  </si>
  <si>
    <t>Ztratné 1%:12,80*0,01</t>
  </si>
  <si>
    <t>Dorovnání pro nákup:13-12,928</t>
  </si>
  <si>
    <t>7</t>
  </si>
  <si>
    <t>Dlažba skladebná typu KROSO se zarav. spárou, karamelová</t>
  </si>
  <si>
    <t>Pokládka m2:246,03</t>
  </si>
  <si>
    <t>Ztratné 1%:246,03*0,01</t>
  </si>
  <si>
    <t>Dorovnámí pro nákup m2:249-248,49030</t>
  </si>
  <si>
    <t>16</t>
  </si>
  <si>
    <t>Patice dopravní značky Al</t>
  </si>
  <si>
    <t>ks</t>
  </si>
  <si>
    <t>17</t>
  </si>
  <si>
    <t>Sloupek dopravní značky FeZn 60 , dl. 4m, zaslepený</t>
  </si>
  <si>
    <t>19</t>
  </si>
  <si>
    <t>Sloupek dopravní značky FeZn 60, dl. 3m, zaslepený</t>
  </si>
  <si>
    <t>20</t>
  </si>
  <si>
    <t>Tabule dopravní značky s úchyty na sloupek, IP4b</t>
  </si>
  <si>
    <t>21</t>
  </si>
  <si>
    <t>Tabule dopravní značky s úchyty na sloupek, B29</t>
  </si>
  <si>
    <t>22</t>
  </si>
  <si>
    <t>Tabule dopravní značky s úchyty na sloupek, E13</t>
  </si>
  <si>
    <t>24</t>
  </si>
  <si>
    <t>Tabule dopravní značky s úchyty na sloupek, IP12 + piktogram TP</t>
  </si>
  <si>
    <t>26</t>
  </si>
  <si>
    <t>Tabule dopravní značky s úchyty na sloupek, IP11a</t>
  </si>
  <si>
    <t>8</t>
  </si>
  <si>
    <t>Tabule dopravní značky s úchyty na sloupek, IP4a</t>
  </si>
  <si>
    <t>23</t>
  </si>
  <si>
    <t>Tabule dopravní značky s úchyty na VO, B2</t>
  </si>
  <si>
    <t>25</t>
  </si>
  <si>
    <t>Tabule dopravní značky s úchyty na sloupek, B2</t>
  </si>
  <si>
    <t>27</t>
  </si>
  <si>
    <t>Tabule dopravní značky s úchyty na sloupek, P4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</si>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</sst>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RTS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26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47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48</v>
      </c>
      <c r="E11" s="124"/>
      <c r="F11" s="124"/>
      <c r="G11" s="124"/>
      <c r="H11" s="28" t="s">
        <v>33</v>
      </c>
      <c r="I11" s="128" t="s">
        <v>52</v>
      </c>
      <c r="J11" s="11"/>
    </row>
    <row r="12" spans="1:15" ht="15.75" customHeight="1" x14ac:dyDescent="0.2">
      <c r="A12" s="4"/>
      <c r="B12" s="41"/>
      <c r="C12" s="26"/>
      <c r="D12" s="125" t="s">
        <v>49</v>
      </c>
      <c r="E12" s="125"/>
      <c r="F12" s="125"/>
      <c r="G12" s="125"/>
      <c r="H12" s="28" t="s">
        <v>34</v>
      </c>
      <c r="I12" s="128" t="s">
        <v>53</v>
      </c>
      <c r="J12" s="11"/>
    </row>
    <row r="13" spans="1:15" ht="15.75" customHeight="1" x14ac:dyDescent="0.2">
      <c r="A13" s="4"/>
      <c r="B13" s="42"/>
      <c r="C13" s="127" t="s">
        <v>51</v>
      </c>
      <c r="D13" s="126" t="s">
        <v>50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SUMIF(F47:F55,A16,I47:I55)+SUMIF(F47:F55,"PSU",I47:I55)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SUMIF(F47:F55,A17,I47:I55)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SUMIF(F47:F55,A18,I47:I55)</f>
        <v>0</v>
      </c>
      <c r="J18" s="93"/>
    </row>
    <row r="19" spans="1:10" ht="23.25" customHeight="1" x14ac:dyDescent="0.2">
      <c r="A19" s="193" t="s">
        <v>73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SUMIF(F47:F55,A19,I47:I55)</f>
        <v>0</v>
      </c>
      <c r="J19" s="93"/>
    </row>
    <row r="20" spans="1:10" ht="23.25" customHeight="1" x14ac:dyDescent="0.2">
      <c r="A20" s="193" t="s">
        <v>76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SUMIF(F47:F55,A20,I47:I55)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43874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54</v>
      </c>
      <c r="C39" s="138" t="s">
        <v>47</v>
      </c>
      <c r="D39" s="139"/>
      <c r="E39" s="139"/>
      <c r="F39" s="147">
        <f>'Rozpočet Pol'!AC172</f>
        <v>0</v>
      </c>
      <c r="G39" s="148">
        <f>'Rozpočet Pol'!AD172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55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57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58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59</v>
      </c>
      <c r="C47" s="175" t="s">
        <v>60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61</v>
      </c>
      <c r="C48" s="165" t="s">
        <v>62</v>
      </c>
      <c r="D48" s="167"/>
      <c r="E48" s="167"/>
      <c r="F48" s="183" t="s">
        <v>23</v>
      </c>
      <c r="G48" s="184"/>
      <c r="H48" s="184"/>
      <c r="I48" s="185">
        <f>'Rozpočet Pol'!G68</f>
        <v>0</v>
      </c>
      <c r="J48" s="185"/>
    </row>
    <row r="49" spans="1:10" ht="25.5" customHeight="1" x14ac:dyDescent="0.2">
      <c r="A49" s="163"/>
      <c r="B49" s="166" t="s">
        <v>63</v>
      </c>
      <c r="C49" s="165" t="s">
        <v>64</v>
      </c>
      <c r="D49" s="167"/>
      <c r="E49" s="167"/>
      <c r="F49" s="183" t="s">
        <v>23</v>
      </c>
      <c r="G49" s="184"/>
      <c r="H49" s="184"/>
      <c r="I49" s="185">
        <f>'Rozpočet Pol'!G73</f>
        <v>0</v>
      </c>
      <c r="J49" s="185"/>
    </row>
    <row r="50" spans="1:10" ht="25.5" customHeight="1" x14ac:dyDescent="0.2">
      <c r="A50" s="163"/>
      <c r="B50" s="166" t="s">
        <v>65</v>
      </c>
      <c r="C50" s="165" t="s">
        <v>66</v>
      </c>
      <c r="D50" s="167"/>
      <c r="E50" s="167"/>
      <c r="F50" s="183" t="s">
        <v>23</v>
      </c>
      <c r="G50" s="184"/>
      <c r="H50" s="184"/>
      <c r="I50" s="185">
        <f>'Rozpočet Pol'!G95</f>
        <v>0</v>
      </c>
      <c r="J50" s="185"/>
    </row>
    <row r="51" spans="1:10" ht="25.5" customHeight="1" x14ac:dyDescent="0.2">
      <c r="A51" s="163"/>
      <c r="B51" s="166" t="s">
        <v>67</v>
      </c>
      <c r="C51" s="165" t="s">
        <v>68</v>
      </c>
      <c r="D51" s="167"/>
      <c r="E51" s="167"/>
      <c r="F51" s="183" t="s">
        <v>23</v>
      </c>
      <c r="G51" s="184"/>
      <c r="H51" s="184"/>
      <c r="I51" s="185">
        <f>'Rozpočet Pol'!G106</f>
        <v>0</v>
      </c>
      <c r="J51" s="185"/>
    </row>
    <row r="52" spans="1:10" ht="25.5" customHeight="1" x14ac:dyDescent="0.2">
      <c r="A52" s="163"/>
      <c r="B52" s="166" t="s">
        <v>69</v>
      </c>
      <c r="C52" s="165" t="s">
        <v>70</v>
      </c>
      <c r="D52" s="167"/>
      <c r="E52" s="167"/>
      <c r="F52" s="183" t="s">
        <v>23</v>
      </c>
      <c r="G52" s="184"/>
      <c r="H52" s="184"/>
      <c r="I52" s="185">
        <f>'Rozpočet Pol'!G110</f>
        <v>0</v>
      </c>
      <c r="J52" s="185"/>
    </row>
    <row r="53" spans="1:10" ht="25.5" customHeight="1" x14ac:dyDescent="0.2">
      <c r="A53" s="163"/>
      <c r="B53" s="166" t="s">
        <v>71</v>
      </c>
      <c r="C53" s="165" t="s">
        <v>72</v>
      </c>
      <c r="D53" s="167"/>
      <c r="E53" s="167"/>
      <c r="F53" s="183" t="s">
        <v>23</v>
      </c>
      <c r="G53" s="184"/>
      <c r="H53" s="184"/>
      <c r="I53" s="185">
        <f>'Rozpočet Pol'!G116</f>
        <v>0</v>
      </c>
      <c r="J53" s="185"/>
    </row>
    <row r="54" spans="1:10" ht="25.5" customHeight="1" x14ac:dyDescent="0.2">
      <c r="A54" s="163"/>
      <c r="B54" s="166" t="s">
        <v>73</v>
      </c>
      <c r="C54" s="165" t="s">
        <v>26</v>
      </c>
      <c r="D54" s="167"/>
      <c r="E54" s="167"/>
      <c r="F54" s="183" t="s">
        <v>73</v>
      </c>
      <c r="G54" s="184"/>
      <c r="H54" s="184"/>
      <c r="I54" s="185">
        <f>'Rozpočet Pol'!G118</f>
        <v>0</v>
      </c>
      <c r="J54" s="185"/>
    </row>
    <row r="55" spans="1:10" ht="25.5" customHeight="1" x14ac:dyDescent="0.2">
      <c r="A55" s="163"/>
      <c r="B55" s="177" t="s">
        <v>74</v>
      </c>
      <c r="C55" s="178" t="s">
        <v>75</v>
      </c>
      <c r="D55" s="179"/>
      <c r="E55" s="179"/>
      <c r="F55" s="186" t="s">
        <v>23</v>
      </c>
      <c r="G55" s="187"/>
      <c r="H55" s="187"/>
      <c r="I55" s="188">
        <f>'Rozpočet Pol'!G124</f>
        <v>0</v>
      </c>
      <c r="J55" s="188"/>
    </row>
    <row r="56" spans="1:10" ht="25.5" customHeight="1" x14ac:dyDescent="0.2">
      <c r="A56" s="164"/>
      <c r="B56" s="170" t="s">
        <v>1</v>
      </c>
      <c r="C56" s="170"/>
      <c r="D56" s="171"/>
      <c r="E56" s="171"/>
      <c r="F56" s="189"/>
      <c r="G56" s="190"/>
      <c r="H56" s="190"/>
      <c r="I56" s="191">
        <f>SUM(I47:I55)</f>
        <v>0</v>
      </c>
      <c r="J56" s="191"/>
    </row>
    <row r="57" spans="1:10" x14ac:dyDescent="0.2">
      <c r="F57" s="192"/>
      <c r="G57" s="130"/>
      <c r="H57" s="192"/>
      <c r="I57" s="130"/>
      <c r="J57" s="130"/>
    </row>
    <row r="58" spans="1:10" x14ac:dyDescent="0.2">
      <c r="F58" s="192"/>
      <c r="G58" s="130"/>
      <c r="H58" s="192"/>
      <c r="I58" s="130"/>
      <c r="J58" s="130"/>
    </row>
    <row r="59" spans="1:10" x14ac:dyDescent="0.2">
      <c r="F59" s="192"/>
      <c r="G59" s="130"/>
      <c r="H59" s="192"/>
      <c r="I59" s="130"/>
      <c r="J59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82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78</v>
      </c>
    </row>
    <row r="2" spans="1:60" ht="24.95" customHeight="1" x14ac:dyDescent="0.2">
      <c r="A2" s="202" t="s">
        <v>77</v>
      </c>
      <c r="B2" s="196"/>
      <c r="C2" s="197" t="s">
        <v>47</v>
      </c>
      <c r="D2" s="198"/>
      <c r="E2" s="198"/>
      <c r="F2" s="198"/>
      <c r="G2" s="204"/>
      <c r="AE2" t="s">
        <v>79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80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81</v>
      </c>
    </row>
    <row r="5" spans="1:60" hidden="1" x14ac:dyDescent="0.2">
      <c r="A5" s="206" t="s">
        <v>82</v>
      </c>
      <c r="B5" s="207"/>
      <c r="C5" s="208"/>
      <c r="D5" s="209"/>
      <c r="E5" s="209"/>
      <c r="F5" s="209"/>
      <c r="G5" s="210"/>
      <c r="AE5" t="s">
        <v>83</v>
      </c>
    </row>
    <row r="7" spans="1:60" ht="38.25" x14ac:dyDescent="0.2">
      <c r="A7" s="215" t="s">
        <v>84</v>
      </c>
      <c r="B7" s="216" t="s">
        <v>85</v>
      </c>
      <c r="C7" s="216" t="s">
        <v>86</v>
      </c>
      <c r="D7" s="215" t="s">
        <v>87</v>
      </c>
      <c r="E7" s="215" t="s">
        <v>88</v>
      </c>
      <c r="F7" s="211" t="s">
        <v>89</v>
      </c>
      <c r="G7" s="234" t="s">
        <v>28</v>
      </c>
      <c r="H7" s="235" t="s">
        <v>29</v>
      </c>
      <c r="I7" s="235" t="s">
        <v>90</v>
      </c>
      <c r="J7" s="235" t="s">
        <v>30</v>
      </c>
      <c r="K7" s="235" t="s">
        <v>91</v>
      </c>
      <c r="L7" s="235" t="s">
        <v>92</v>
      </c>
      <c r="M7" s="235" t="s">
        <v>93</v>
      </c>
      <c r="N7" s="235" t="s">
        <v>94</v>
      </c>
      <c r="O7" s="235" t="s">
        <v>95</v>
      </c>
      <c r="P7" s="235" t="s">
        <v>96</v>
      </c>
      <c r="Q7" s="235" t="s">
        <v>97</v>
      </c>
      <c r="R7" s="235" t="s">
        <v>98</v>
      </c>
      <c r="S7" s="235" t="s">
        <v>99</v>
      </c>
      <c r="T7" s="235" t="s">
        <v>100</v>
      </c>
      <c r="U7" s="218" t="s">
        <v>101</v>
      </c>
    </row>
    <row r="8" spans="1:60" x14ac:dyDescent="0.2">
      <c r="A8" s="236" t="s">
        <v>102</v>
      </c>
      <c r="B8" s="237" t="s">
        <v>59</v>
      </c>
      <c r="C8" s="238" t="s">
        <v>60</v>
      </c>
      <c r="D8" s="239"/>
      <c r="E8" s="240"/>
      <c r="F8" s="241"/>
      <c r="G8" s="241">
        <f>SUMIF(AE9:AE67,"&lt;&gt;NOR",G9:G67)</f>
        <v>0</v>
      </c>
      <c r="H8" s="241"/>
      <c r="I8" s="241">
        <f>SUM(I9:I67)</f>
        <v>0</v>
      </c>
      <c r="J8" s="241"/>
      <c r="K8" s="241">
        <f>SUM(K9:K67)</f>
        <v>0</v>
      </c>
      <c r="L8" s="241"/>
      <c r="M8" s="241">
        <f>SUM(M9:M67)</f>
        <v>0</v>
      </c>
      <c r="N8" s="217"/>
      <c r="O8" s="217">
        <f>SUM(O9:O67)</f>
        <v>3.8235700000000001</v>
      </c>
      <c r="P8" s="217"/>
      <c r="Q8" s="217">
        <f>SUM(Q9:Q67)</f>
        <v>189.66791000000001</v>
      </c>
      <c r="R8" s="217"/>
      <c r="S8" s="217"/>
      <c r="T8" s="236"/>
      <c r="U8" s="217">
        <f>SUM(U9:U67)</f>
        <v>1424.7899999999997</v>
      </c>
      <c r="AE8" t="s">
        <v>103</v>
      </c>
    </row>
    <row r="9" spans="1:60" ht="22.5" outlineLevel="1" x14ac:dyDescent="0.2">
      <c r="A9" s="213">
        <v>1</v>
      </c>
      <c r="B9" s="219" t="s">
        <v>104</v>
      </c>
      <c r="C9" s="264" t="s">
        <v>105</v>
      </c>
      <c r="D9" s="221" t="s">
        <v>106</v>
      </c>
      <c r="E9" s="228">
        <v>42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0.17199999999999999</v>
      </c>
      <c r="U9" s="222">
        <f>ROUND(E9*T9,2)</f>
        <v>7.22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107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19"/>
      <c r="C10" s="265" t="s">
        <v>108</v>
      </c>
      <c r="D10" s="224"/>
      <c r="E10" s="229">
        <v>22</v>
      </c>
      <c r="F10" s="232"/>
      <c r="G10" s="232"/>
      <c r="H10" s="232"/>
      <c r="I10" s="232"/>
      <c r="J10" s="232"/>
      <c r="K10" s="232"/>
      <c r="L10" s="232"/>
      <c r="M10" s="232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109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/>
      <c r="B11" s="219"/>
      <c r="C11" s="265" t="s">
        <v>110</v>
      </c>
      <c r="D11" s="224"/>
      <c r="E11" s="229">
        <v>20</v>
      </c>
      <c r="F11" s="232"/>
      <c r="G11" s="232"/>
      <c r="H11" s="232"/>
      <c r="I11" s="232"/>
      <c r="J11" s="232"/>
      <c r="K11" s="232"/>
      <c r="L11" s="232"/>
      <c r="M11" s="232"/>
      <c r="N11" s="222"/>
      <c r="O11" s="222"/>
      <c r="P11" s="222"/>
      <c r="Q11" s="222"/>
      <c r="R11" s="222"/>
      <c r="S11" s="222"/>
      <c r="T11" s="223"/>
      <c r="U11" s="222"/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109</v>
      </c>
      <c r="AF11" s="212">
        <v>0</v>
      </c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2</v>
      </c>
      <c r="B12" s="219" t="s">
        <v>111</v>
      </c>
      <c r="C12" s="264" t="s">
        <v>112</v>
      </c>
      <c r="D12" s="221" t="s">
        <v>113</v>
      </c>
      <c r="E12" s="228">
        <v>1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0.49</v>
      </c>
      <c r="U12" s="222">
        <f>ROUND(E12*T12,2)</f>
        <v>0.49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107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3</v>
      </c>
      <c r="B13" s="219" t="s">
        <v>114</v>
      </c>
      <c r="C13" s="264" t="s">
        <v>115</v>
      </c>
      <c r="D13" s="221" t="s">
        <v>113</v>
      </c>
      <c r="E13" s="228">
        <v>1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22">
        <v>5.0000000000000002E-5</v>
      </c>
      <c r="O13" s="222">
        <f>ROUND(E13*N13,5)</f>
        <v>5.0000000000000002E-5</v>
      </c>
      <c r="P13" s="222">
        <v>0</v>
      </c>
      <c r="Q13" s="222">
        <f>ROUND(E13*P13,5)</f>
        <v>0</v>
      </c>
      <c r="R13" s="222"/>
      <c r="S13" s="222"/>
      <c r="T13" s="223">
        <v>0.65900000000000003</v>
      </c>
      <c r="U13" s="222">
        <f>ROUND(E13*T13,2)</f>
        <v>0.66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107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4</v>
      </c>
      <c r="B14" s="219" t="s">
        <v>116</v>
      </c>
      <c r="C14" s="264" t="s">
        <v>117</v>
      </c>
      <c r="D14" s="221" t="s">
        <v>118</v>
      </c>
      <c r="E14" s="228">
        <v>213.5675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21</v>
      </c>
      <c r="M14" s="232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1.548</v>
      </c>
      <c r="U14" s="222">
        <f>ROUND(E14*T14,2)</f>
        <v>330.6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107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/>
      <c r="B15" s="219"/>
      <c r="C15" s="265" t="s">
        <v>119</v>
      </c>
      <c r="D15" s="224"/>
      <c r="E15" s="229">
        <v>23.247</v>
      </c>
      <c r="F15" s="232"/>
      <c r="G15" s="232"/>
      <c r="H15" s="232"/>
      <c r="I15" s="232"/>
      <c r="J15" s="232"/>
      <c r="K15" s="232"/>
      <c r="L15" s="232"/>
      <c r="M15" s="232"/>
      <c r="N15" s="222"/>
      <c r="O15" s="222"/>
      <c r="P15" s="222"/>
      <c r="Q15" s="222"/>
      <c r="R15" s="222"/>
      <c r="S15" s="222"/>
      <c r="T15" s="223"/>
      <c r="U15" s="222"/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109</v>
      </c>
      <c r="AF15" s="212">
        <v>0</v>
      </c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/>
      <c r="B16" s="219"/>
      <c r="C16" s="265" t="s">
        <v>120</v>
      </c>
      <c r="D16" s="224"/>
      <c r="E16" s="229">
        <v>1.9664999999999999</v>
      </c>
      <c r="F16" s="232"/>
      <c r="G16" s="232"/>
      <c r="H16" s="232"/>
      <c r="I16" s="232"/>
      <c r="J16" s="232"/>
      <c r="K16" s="232"/>
      <c r="L16" s="232"/>
      <c r="M16" s="232"/>
      <c r="N16" s="222"/>
      <c r="O16" s="222"/>
      <c r="P16" s="222"/>
      <c r="Q16" s="222"/>
      <c r="R16" s="222"/>
      <c r="S16" s="222"/>
      <c r="T16" s="223"/>
      <c r="U16" s="222"/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109</v>
      </c>
      <c r="AF16" s="212">
        <v>0</v>
      </c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/>
      <c r="B17" s="219"/>
      <c r="C17" s="265" t="s">
        <v>121</v>
      </c>
      <c r="D17" s="224"/>
      <c r="E17" s="229">
        <v>86.668499999999995</v>
      </c>
      <c r="F17" s="232"/>
      <c r="G17" s="232"/>
      <c r="H17" s="232"/>
      <c r="I17" s="232"/>
      <c r="J17" s="232"/>
      <c r="K17" s="232"/>
      <c r="L17" s="232"/>
      <c r="M17" s="232"/>
      <c r="N17" s="222"/>
      <c r="O17" s="222"/>
      <c r="P17" s="222"/>
      <c r="Q17" s="222"/>
      <c r="R17" s="222"/>
      <c r="S17" s="222"/>
      <c r="T17" s="223"/>
      <c r="U17" s="222"/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109</v>
      </c>
      <c r="AF17" s="212">
        <v>0</v>
      </c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/>
      <c r="B18" s="219"/>
      <c r="C18" s="265" t="s">
        <v>122</v>
      </c>
      <c r="D18" s="224"/>
      <c r="E18" s="229">
        <v>97.28</v>
      </c>
      <c r="F18" s="232"/>
      <c r="G18" s="232"/>
      <c r="H18" s="232"/>
      <c r="I18" s="232"/>
      <c r="J18" s="232"/>
      <c r="K18" s="232"/>
      <c r="L18" s="232"/>
      <c r="M18" s="232"/>
      <c r="N18" s="222"/>
      <c r="O18" s="222"/>
      <c r="P18" s="222"/>
      <c r="Q18" s="222"/>
      <c r="R18" s="222"/>
      <c r="S18" s="222"/>
      <c r="T18" s="223"/>
      <c r="U18" s="222"/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109</v>
      </c>
      <c r="AF18" s="212">
        <v>0</v>
      </c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/>
      <c r="B19" s="219"/>
      <c r="C19" s="265" t="s">
        <v>123</v>
      </c>
      <c r="D19" s="224"/>
      <c r="E19" s="229">
        <v>4.4055</v>
      </c>
      <c r="F19" s="232"/>
      <c r="G19" s="232"/>
      <c r="H19" s="232"/>
      <c r="I19" s="232"/>
      <c r="J19" s="232"/>
      <c r="K19" s="232"/>
      <c r="L19" s="232"/>
      <c r="M19" s="232"/>
      <c r="N19" s="222"/>
      <c r="O19" s="222"/>
      <c r="P19" s="222"/>
      <c r="Q19" s="222"/>
      <c r="R19" s="222"/>
      <c r="S19" s="222"/>
      <c r="T19" s="223"/>
      <c r="U19" s="222"/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109</v>
      </c>
      <c r="AF19" s="212">
        <v>0</v>
      </c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13">
        <v>5</v>
      </c>
      <c r="B20" s="219" t="s">
        <v>124</v>
      </c>
      <c r="C20" s="264" t="s">
        <v>125</v>
      </c>
      <c r="D20" s="221" t="s">
        <v>126</v>
      </c>
      <c r="E20" s="228">
        <v>34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22">
        <v>1.0699999999999999E-2</v>
      </c>
      <c r="O20" s="222">
        <f>ROUND(E20*N20,5)</f>
        <v>0.36380000000000001</v>
      </c>
      <c r="P20" s="222">
        <v>0</v>
      </c>
      <c r="Q20" s="222">
        <f>ROUND(E20*P20,5)</f>
        <v>0</v>
      </c>
      <c r="R20" s="222"/>
      <c r="S20" s="222"/>
      <c r="T20" s="223">
        <v>0.90800000000000003</v>
      </c>
      <c r="U20" s="222">
        <f>ROUND(E20*T20,2)</f>
        <v>30.87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107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/>
      <c r="B21" s="219"/>
      <c r="C21" s="265" t="s">
        <v>127</v>
      </c>
      <c r="D21" s="224"/>
      <c r="E21" s="229">
        <v>34</v>
      </c>
      <c r="F21" s="232"/>
      <c r="G21" s="232"/>
      <c r="H21" s="232"/>
      <c r="I21" s="232"/>
      <c r="J21" s="232"/>
      <c r="K21" s="232"/>
      <c r="L21" s="232"/>
      <c r="M21" s="232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109</v>
      </c>
      <c r="AF21" s="212">
        <v>0</v>
      </c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>
        <v>6</v>
      </c>
      <c r="B22" s="219" t="s">
        <v>128</v>
      </c>
      <c r="C22" s="264" t="s">
        <v>129</v>
      </c>
      <c r="D22" s="221" t="s">
        <v>126</v>
      </c>
      <c r="E22" s="228">
        <v>83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22">
        <v>2.478E-2</v>
      </c>
      <c r="O22" s="222">
        <f>ROUND(E22*N22,5)</f>
        <v>2.05674</v>
      </c>
      <c r="P22" s="222">
        <v>0</v>
      </c>
      <c r="Q22" s="222">
        <f>ROUND(E22*P22,5)</f>
        <v>0</v>
      </c>
      <c r="R22" s="222"/>
      <c r="S22" s="222"/>
      <c r="T22" s="223">
        <v>0.54700000000000004</v>
      </c>
      <c r="U22" s="222">
        <f>ROUND(E22*T22,2)</f>
        <v>45.4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107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/>
      <c r="B23" s="219"/>
      <c r="C23" s="265" t="s">
        <v>130</v>
      </c>
      <c r="D23" s="224"/>
      <c r="E23" s="229">
        <v>83</v>
      </c>
      <c r="F23" s="232"/>
      <c r="G23" s="232"/>
      <c r="H23" s="232"/>
      <c r="I23" s="232"/>
      <c r="J23" s="232"/>
      <c r="K23" s="232"/>
      <c r="L23" s="232"/>
      <c r="M23" s="232"/>
      <c r="N23" s="222"/>
      <c r="O23" s="222"/>
      <c r="P23" s="222"/>
      <c r="Q23" s="222"/>
      <c r="R23" s="222"/>
      <c r="S23" s="222"/>
      <c r="T23" s="223"/>
      <c r="U23" s="222"/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109</v>
      </c>
      <c r="AF23" s="212">
        <v>0</v>
      </c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7</v>
      </c>
      <c r="B24" s="219" t="s">
        <v>131</v>
      </c>
      <c r="C24" s="264" t="s">
        <v>132</v>
      </c>
      <c r="D24" s="221" t="s">
        <v>126</v>
      </c>
      <c r="E24" s="228">
        <v>27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21</v>
      </c>
      <c r="M24" s="232">
        <f>G24*(1+L24/100)</f>
        <v>0</v>
      </c>
      <c r="N24" s="222">
        <v>3.9739999999999998E-2</v>
      </c>
      <c r="O24" s="222">
        <f>ROUND(E24*N24,5)</f>
        <v>1.07298</v>
      </c>
      <c r="P24" s="222">
        <v>0</v>
      </c>
      <c r="Q24" s="222">
        <f>ROUND(E24*P24,5)</f>
        <v>0</v>
      </c>
      <c r="R24" s="222"/>
      <c r="S24" s="222"/>
      <c r="T24" s="223">
        <v>0.753</v>
      </c>
      <c r="U24" s="222">
        <f>ROUND(E24*T24,2)</f>
        <v>20.329999999999998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107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/>
      <c r="B25" s="219"/>
      <c r="C25" s="265" t="s">
        <v>133</v>
      </c>
      <c r="D25" s="224"/>
      <c r="E25" s="229">
        <v>27</v>
      </c>
      <c r="F25" s="232"/>
      <c r="G25" s="232"/>
      <c r="H25" s="232"/>
      <c r="I25" s="232"/>
      <c r="J25" s="232"/>
      <c r="K25" s="232"/>
      <c r="L25" s="232"/>
      <c r="M25" s="232"/>
      <c r="N25" s="222"/>
      <c r="O25" s="222"/>
      <c r="P25" s="222"/>
      <c r="Q25" s="222"/>
      <c r="R25" s="222"/>
      <c r="S25" s="222"/>
      <c r="T25" s="223"/>
      <c r="U25" s="22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109</v>
      </c>
      <c r="AF25" s="212">
        <v>0</v>
      </c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8</v>
      </c>
      <c r="B26" s="219" t="s">
        <v>134</v>
      </c>
      <c r="C26" s="264" t="s">
        <v>135</v>
      </c>
      <c r="D26" s="221" t="s">
        <v>118</v>
      </c>
      <c r="E26" s="228">
        <v>219.5625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9.7000000000000003E-2</v>
      </c>
      <c r="U26" s="222">
        <f>ROUND(E26*T26,2)</f>
        <v>21.3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107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/>
      <c r="B27" s="219"/>
      <c r="C27" s="265" t="s">
        <v>136</v>
      </c>
      <c r="D27" s="224"/>
      <c r="E27" s="229">
        <v>219.5625</v>
      </c>
      <c r="F27" s="232"/>
      <c r="G27" s="232"/>
      <c r="H27" s="232"/>
      <c r="I27" s="232"/>
      <c r="J27" s="232"/>
      <c r="K27" s="232"/>
      <c r="L27" s="232"/>
      <c r="M27" s="232"/>
      <c r="N27" s="222"/>
      <c r="O27" s="222"/>
      <c r="P27" s="222"/>
      <c r="Q27" s="222"/>
      <c r="R27" s="222"/>
      <c r="S27" s="222"/>
      <c r="T27" s="223"/>
      <c r="U27" s="222"/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109</v>
      </c>
      <c r="AF27" s="212">
        <v>0</v>
      </c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13">
        <v>9</v>
      </c>
      <c r="B28" s="219" t="s">
        <v>137</v>
      </c>
      <c r="C28" s="264" t="s">
        <v>138</v>
      </c>
      <c r="D28" s="221" t="s">
        <v>118</v>
      </c>
      <c r="E28" s="228">
        <v>720.71299999999997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21</v>
      </c>
      <c r="M28" s="232">
        <f>G28*(1+L28/100)</f>
        <v>0</v>
      </c>
      <c r="N28" s="222">
        <v>0</v>
      </c>
      <c r="O28" s="222">
        <f>ROUND(E28*N28,5)</f>
        <v>0</v>
      </c>
      <c r="P28" s="222">
        <v>0</v>
      </c>
      <c r="Q28" s="222">
        <f>ROUND(E28*P28,5)</f>
        <v>0</v>
      </c>
      <c r="R28" s="222"/>
      <c r="S28" s="222"/>
      <c r="T28" s="223">
        <v>0.113</v>
      </c>
      <c r="U28" s="222">
        <f>ROUND(E28*T28,2)</f>
        <v>81.44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107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13"/>
      <c r="B29" s="219"/>
      <c r="C29" s="265" t="s">
        <v>139</v>
      </c>
      <c r="D29" s="224"/>
      <c r="E29" s="229">
        <v>720.71299999999997</v>
      </c>
      <c r="F29" s="232"/>
      <c r="G29" s="232"/>
      <c r="H29" s="232"/>
      <c r="I29" s="232"/>
      <c r="J29" s="232"/>
      <c r="K29" s="232"/>
      <c r="L29" s="232"/>
      <c r="M29" s="232"/>
      <c r="N29" s="222"/>
      <c r="O29" s="222"/>
      <c r="P29" s="222"/>
      <c r="Q29" s="222"/>
      <c r="R29" s="222"/>
      <c r="S29" s="222"/>
      <c r="T29" s="223"/>
      <c r="U29" s="222"/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109</v>
      </c>
      <c r="AF29" s="212">
        <v>0</v>
      </c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10</v>
      </c>
      <c r="B30" s="219" t="s">
        <v>140</v>
      </c>
      <c r="C30" s="264" t="s">
        <v>141</v>
      </c>
      <c r="D30" s="221" t="s">
        <v>118</v>
      </c>
      <c r="E30" s="228">
        <v>720.71299999999997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22">
        <v>0</v>
      </c>
      <c r="O30" s="222">
        <f>ROUND(E30*N30,5)</f>
        <v>0</v>
      </c>
      <c r="P30" s="222">
        <v>0</v>
      </c>
      <c r="Q30" s="222">
        <f>ROUND(E30*P30,5)</f>
        <v>0</v>
      </c>
      <c r="R30" s="222"/>
      <c r="S30" s="222"/>
      <c r="T30" s="223">
        <v>3.9E-2</v>
      </c>
      <c r="U30" s="222">
        <f>ROUND(E30*T30,2)</f>
        <v>28.11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107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11</v>
      </c>
      <c r="B31" s="219" t="s">
        <v>142</v>
      </c>
      <c r="C31" s="264" t="s">
        <v>143</v>
      </c>
      <c r="D31" s="221" t="s">
        <v>106</v>
      </c>
      <c r="E31" s="228">
        <v>220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21</v>
      </c>
      <c r="M31" s="232">
        <f>G31*(1+L31/100)</f>
        <v>0</v>
      </c>
      <c r="N31" s="222">
        <v>6.9999999999999999E-4</v>
      </c>
      <c r="O31" s="222">
        <f>ROUND(E31*N31,5)</f>
        <v>0.154</v>
      </c>
      <c r="P31" s="222">
        <v>0</v>
      </c>
      <c r="Q31" s="222">
        <f>ROUND(E31*P31,5)</f>
        <v>0</v>
      </c>
      <c r="R31" s="222"/>
      <c r="S31" s="222"/>
      <c r="T31" s="223">
        <v>0.156</v>
      </c>
      <c r="U31" s="222">
        <f>ROUND(E31*T31,2)</f>
        <v>34.32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107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/>
      <c r="B32" s="219"/>
      <c r="C32" s="265" t="s">
        <v>144</v>
      </c>
      <c r="D32" s="224"/>
      <c r="E32" s="229">
        <v>220</v>
      </c>
      <c r="F32" s="232"/>
      <c r="G32" s="232"/>
      <c r="H32" s="232"/>
      <c r="I32" s="232"/>
      <c r="J32" s="232"/>
      <c r="K32" s="232"/>
      <c r="L32" s="232"/>
      <c r="M32" s="232"/>
      <c r="N32" s="222"/>
      <c r="O32" s="222"/>
      <c r="P32" s="222"/>
      <c r="Q32" s="222"/>
      <c r="R32" s="222"/>
      <c r="S32" s="222"/>
      <c r="T32" s="223"/>
      <c r="U32" s="22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109</v>
      </c>
      <c r="AF32" s="212">
        <v>0</v>
      </c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12</v>
      </c>
      <c r="B33" s="219" t="s">
        <v>145</v>
      </c>
      <c r="C33" s="264" t="s">
        <v>146</v>
      </c>
      <c r="D33" s="221" t="s">
        <v>106</v>
      </c>
      <c r="E33" s="228">
        <v>220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9.5000000000000001E-2</v>
      </c>
      <c r="U33" s="222">
        <f>ROUND(E33*T33,2)</f>
        <v>20.9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107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13</v>
      </c>
      <c r="B34" s="219" t="s">
        <v>147</v>
      </c>
      <c r="C34" s="264" t="s">
        <v>148</v>
      </c>
      <c r="D34" s="221" t="s">
        <v>106</v>
      </c>
      <c r="E34" s="228">
        <v>220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22">
        <v>8.0000000000000004E-4</v>
      </c>
      <c r="O34" s="222">
        <f>ROUND(E34*N34,5)</f>
        <v>0.17599999999999999</v>
      </c>
      <c r="P34" s="222">
        <v>0</v>
      </c>
      <c r="Q34" s="222">
        <f>ROUND(E34*P34,5)</f>
        <v>0</v>
      </c>
      <c r="R34" s="222"/>
      <c r="S34" s="222"/>
      <c r="T34" s="223">
        <v>0.28299999999999997</v>
      </c>
      <c r="U34" s="222">
        <f>ROUND(E34*T34,2)</f>
        <v>62.26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107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>
        <v>14</v>
      </c>
      <c r="B35" s="219" t="s">
        <v>149</v>
      </c>
      <c r="C35" s="264" t="s">
        <v>150</v>
      </c>
      <c r="D35" s="221" t="s">
        <v>106</v>
      </c>
      <c r="E35" s="228">
        <v>220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22">
        <v>0</v>
      </c>
      <c r="O35" s="222">
        <f>ROUND(E35*N35,5)</f>
        <v>0</v>
      </c>
      <c r="P35" s="222">
        <v>0</v>
      </c>
      <c r="Q35" s="222">
        <f>ROUND(E35*P35,5)</f>
        <v>0</v>
      </c>
      <c r="R35" s="222"/>
      <c r="S35" s="222"/>
      <c r="T35" s="223">
        <v>0.08</v>
      </c>
      <c r="U35" s="222">
        <f>ROUND(E35*T35,2)</f>
        <v>17.600000000000001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107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>
        <v>15</v>
      </c>
      <c r="B36" s="219" t="s">
        <v>151</v>
      </c>
      <c r="C36" s="264" t="s">
        <v>152</v>
      </c>
      <c r="D36" s="221" t="s">
        <v>118</v>
      </c>
      <c r="E36" s="228">
        <v>720.71299999999997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22">
        <v>0</v>
      </c>
      <c r="O36" s="222">
        <f>ROUND(E36*N36,5)</f>
        <v>0</v>
      </c>
      <c r="P36" s="222">
        <v>0</v>
      </c>
      <c r="Q36" s="222">
        <f>ROUND(E36*P36,5)</f>
        <v>0</v>
      </c>
      <c r="R36" s="222"/>
      <c r="S36" s="222"/>
      <c r="T36" s="223">
        <v>0.51900000000000002</v>
      </c>
      <c r="U36" s="222">
        <f>ROUND(E36*T36,2)</f>
        <v>374.05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107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1" x14ac:dyDescent="0.2">
      <c r="A37" s="213">
        <v>16</v>
      </c>
      <c r="B37" s="219" t="s">
        <v>153</v>
      </c>
      <c r="C37" s="264" t="s">
        <v>154</v>
      </c>
      <c r="D37" s="221" t="s">
        <v>118</v>
      </c>
      <c r="E37" s="228">
        <v>720.71299999999997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22">
        <v>0</v>
      </c>
      <c r="O37" s="222">
        <f>ROUND(E37*N37,5)</f>
        <v>0</v>
      </c>
      <c r="P37" s="222">
        <v>0</v>
      </c>
      <c r="Q37" s="222">
        <f>ROUND(E37*P37,5)</f>
        <v>0</v>
      </c>
      <c r="R37" s="222"/>
      <c r="S37" s="222"/>
      <c r="T37" s="223">
        <v>1.0999999999999999E-2</v>
      </c>
      <c r="U37" s="222">
        <f>ROUND(E37*T37,2)</f>
        <v>7.93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107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2.5" outlineLevel="1" x14ac:dyDescent="0.2">
      <c r="A38" s="213">
        <v>17</v>
      </c>
      <c r="B38" s="219" t="s">
        <v>155</v>
      </c>
      <c r="C38" s="264" t="s">
        <v>156</v>
      </c>
      <c r="D38" s="221" t="s">
        <v>113</v>
      </c>
      <c r="E38" s="228">
        <v>1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21</v>
      </c>
      <c r="M38" s="232">
        <f>G38*(1+L38/100)</f>
        <v>0</v>
      </c>
      <c r="N38" s="222">
        <v>0</v>
      </c>
      <c r="O38" s="222">
        <f>ROUND(E38*N38,5)</f>
        <v>0</v>
      </c>
      <c r="P38" s="222">
        <v>0</v>
      </c>
      <c r="Q38" s="222">
        <f>ROUND(E38*P38,5)</f>
        <v>0</v>
      </c>
      <c r="R38" s="222"/>
      <c r="S38" s="222"/>
      <c r="T38" s="223">
        <v>4.4999999999999998E-2</v>
      </c>
      <c r="U38" s="222">
        <f>ROUND(E38*T38,2)</f>
        <v>0.05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107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2.5" outlineLevel="1" x14ac:dyDescent="0.2">
      <c r="A39" s="213">
        <v>18</v>
      </c>
      <c r="B39" s="219" t="s">
        <v>157</v>
      </c>
      <c r="C39" s="264" t="s">
        <v>158</v>
      </c>
      <c r="D39" s="221" t="s">
        <v>113</v>
      </c>
      <c r="E39" s="228">
        <v>1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22">
        <v>0</v>
      </c>
      <c r="O39" s="222">
        <f>ROUND(E39*N39,5)</f>
        <v>0</v>
      </c>
      <c r="P39" s="222">
        <v>0</v>
      </c>
      <c r="Q39" s="222">
        <f>ROUND(E39*P39,5)</f>
        <v>0</v>
      </c>
      <c r="R39" s="222"/>
      <c r="S39" s="222"/>
      <c r="T39" s="223">
        <v>0.56999999999999995</v>
      </c>
      <c r="U39" s="222">
        <f>ROUND(E39*T39,2)</f>
        <v>0.56999999999999995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107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2.5" outlineLevel="1" x14ac:dyDescent="0.2">
      <c r="A40" s="213">
        <v>19</v>
      </c>
      <c r="B40" s="219" t="s">
        <v>159</v>
      </c>
      <c r="C40" s="264" t="s">
        <v>160</v>
      </c>
      <c r="D40" s="221" t="s">
        <v>113</v>
      </c>
      <c r="E40" s="228">
        <v>1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22">
        <v>0</v>
      </c>
      <c r="O40" s="222">
        <f>ROUND(E40*N40,5)</f>
        <v>0</v>
      </c>
      <c r="P40" s="222">
        <v>0</v>
      </c>
      <c r="Q40" s="222">
        <f>ROUND(E40*P40,5)</f>
        <v>0</v>
      </c>
      <c r="R40" s="222"/>
      <c r="S40" s="222"/>
      <c r="T40" s="223">
        <v>6.6000000000000003E-2</v>
      </c>
      <c r="U40" s="222">
        <f>ROUND(E40*T40,2)</f>
        <v>7.0000000000000007E-2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107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13">
        <v>20</v>
      </c>
      <c r="B41" s="219" t="s">
        <v>161</v>
      </c>
      <c r="C41" s="264" t="s">
        <v>162</v>
      </c>
      <c r="D41" s="221" t="s">
        <v>106</v>
      </c>
      <c r="E41" s="228">
        <v>22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22">
        <v>0</v>
      </c>
      <c r="O41" s="222">
        <f>ROUND(E41*N41,5)</f>
        <v>0</v>
      </c>
      <c r="P41" s="222">
        <v>0</v>
      </c>
      <c r="Q41" s="222">
        <f>ROUND(E41*P41,5)</f>
        <v>0</v>
      </c>
      <c r="R41" s="222"/>
      <c r="S41" s="222"/>
      <c r="T41" s="223">
        <v>0</v>
      </c>
      <c r="U41" s="222">
        <f>ROUND(E41*T41,2)</f>
        <v>0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107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21</v>
      </c>
      <c r="B42" s="219" t="s">
        <v>163</v>
      </c>
      <c r="C42" s="264" t="s">
        <v>164</v>
      </c>
      <c r="D42" s="221" t="s">
        <v>118</v>
      </c>
      <c r="E42" s="228">
        <v>219.56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21</v>
      </c>
      <c r="M42" s="232">
        <f>G42*(1+L42/100)</f>
        <v>0</v>
      </c>
      <c r="N42" s="222">
        <v>0</v>
      </c>
      <c r="O42" s="222">
        <f>ROUND(E42*N42,5)</f>
        <v>0</v>
      </c>
      <c r="P42" s="222">
        <v>0</v>
      </c>
      <c r="Q42" s="222">
        <f>ROUND(E42*P42,5)</f>
        <v>0</v>
      </c>
      <c r="R42" s="222"/>
      <c r="S42" s="222"/>
      <c r="T42" s="223">
        <v>5.2999999999999999E-2</v>
      </c>
      <c r="U42" s="222">
        <f>ROUND(E42*T42,2)</f>
        <v>11.64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107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/>
      <c r="B43" s="219"/>
      <c r="C43" s="265" t="s">
        <v>165</v>
      </c>
      <c r="D43" s="224"/>
      <c r="E43" s="229"/>
      <c r="F43" s="232"/>
      <c r="G43" s="232"/>
      <c r="H43" s="232"/>
      <c r="I43" s="232"/>
      <c r="J43" s="232"/>
      <c r="K43" s="232"/>
      <c r="L43" s="232"/>
      <c r="M43" s="232"/>
      <c r="N43" s="222"/>
      <c r="O43" s="222"/>
      <c r="P43" s="222"/>
      <c r="Q43" s="222"/>
      <c r="R43" s="222"/>
      <c r="S43" s="222"/>
      <c r="T43" s="223"/>
      <c r="U43" s="222"/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109</v>
      </c>
      <c r="AF43" s="212">
        <v>0</v>
      </c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/>
      <c r="B44" s="219"/>
      <c r="C44" s="265" t="s">
        <v>166</v>
      </c>
      <c r="D44" s="224"/>
      <c r="E44" s="229">
        <v>66.16</v>
      </c>
      <c r="F44" s="232"/>
      <c r="G44" s="232"/>
      <c r="H44" s="232"/>
      <c r="I44" s="232"/>
      <c r="J44" s="232"/>
      <c r="K44" s="232"/>
      <c r="L44" s="232"/>
      <c r="M44" s="232"/>
      <c r="N44" s="222"/>
      <c r="O44" s="222"/>
      <c r="P44" s="222"/>
      <c r="Q44" s="222"/>
      <c r="R44" s="222"/>
      <c r="S44" s="222"/>
      <c r="T44" s="223"/>
      <c r="U44" s="222"/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109</v>
      </c>
      <c r="AF44" s="212">
        <v>0</v>
      </c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/>
      <c r="B45" s="219"/>
      <c r="C45" s="265" t="s">
        <v>167</v>
      </c>
      <c r="D45" s="224"/>
      <c r="E45" s="229">
        <v>153.4</v>
      </c>
      <c r="F45" s="232"/>
      <c r="G45" s="232"/>
      <c r="H45" s="232"/>
      <c r="I45" s="232"/>
      <c r="J45" s="232"/>
      <c r="K45" s="232"/>
      <c r="L45" s="232"/>
      <c r="M45" s="232"/>
      <c r="N45" s="222"/>
      <c r="O45" s="222"/>
      <c r="P45" s="222"/>
      <c r="Q45" s="222"/>
      <c r="R45" s="222"/>
      <c r="S45" s="222"/>
      <c r="T45" s="223"/>
      <c r="U45" s="222"/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109</v>
      </c>
      <c r="AF45" s="212">
        <v>0</v>
      </c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13">
        <v>22</v>
      </c>
      <c r="B46" s="219" t="s">
        <v>168</v>
      </c>
      <c r="C46" s="264" t="s">
        <v>169</v>
      </c>
      <c r="D46" s="221" t="s">
        <v>118</v>
      </c>
      <c r="E46" s="228">
        <v>514.79499999999996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22">
        <v>0</v>
      </c>
      <c r="O46" s="222">
        <f>ROUND(E46*N46,5)</f>
        <v>0</v>
      </c>
      <c r="P46" s="222">
        <v>0</v>
      </c>
      <c r="Q46" s="222">
        <f>ROUND(E46*P46,5)</f>
        <v>0</v>
      </c>
      <c r="R46" s="222"/>
      <c r="S46" s="222"/>
      <c r="T46" s="223">
        <v>0.121</v>
      </c>
      <c r="U46" s="222">
        <f>ROUND(E46*T46,2)</f>
        <v>62.29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107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/>
      <c r="B47" s="219"/>
      <c r="C47" s="265" t="s">
        <v>170</v>
      </c>
      <c r="D47" s="224"/>
      <c r="E47" s="229">
        <v>514.79499999999996</v>
      </c>
      <c r="F47" s="232"/>
      <c r="G47" s="232"/>
      <c r="H47" s="232"/>
      <c r="I47" s="232"/>
      <c r="J47" s="232"/>
      <c r="K47" s="232"/>
      <c r="L47" s="232"/>
      <c r="M47" s="232"/>
      <c r="N47" s="222"/>
      <c r="O47" s="222"/>
      <c r="P47" s="222"/>
      <c r="Q47" s="222"/>
      <c r="R47" s="222"/>
      <c r="S47" s="222"/>
      <c r="T47" s="223"/>
      <c r="U47" s="222"/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109</v>
      </c>
      <c r="AF47" s="212">
        <v>0</v>
      </c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 x14ac:dyDescent="0.2">
      <c r="A48" s="213">
        <v>23</v>
      </c>
      <c r="B48" s="219" t="s">
        <v>171</v>
      </c>
      <c r="C48" s="264" t="s">
        <v>172</v>
      </c>
      <c r="D48" s="221" t="s">
        <v>118</v>
      </c>
      <c r="E48" s="228">
        <v>874.11300000000006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22">
        <v>0</v>
      </c>
      <c r="O48" s="222">
        <f>ROUND(E48*N48,5)</f>
        <v>0</v>
      </c>
      <c r="P48" s="222">
        <v>0</v>
      </c>
      <c r="Q48" s="222">
        <f>ROUND(E48*P48,5)</f>
        <v>0</v>
      </c>
      <c r="R48" s="222"/>
      <c r="S48" s="222"/>
      <c r="T48" s="223">
        <v>3.1E-2</v>
      </c>
      <c r="U48" s="222">
        <f>ROUND(E48*T48,2)</f>
        <v>27.1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107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/>
      <c r="B49" s="219"/>
      <c r="C49" s="265" t="s">
        <v>173</v>
      </c>
      <c r="D49" s="224"/>
      <c r="E49" s="229">
        <v>720.71299999999997</v>
      </c>
      <c r="F49" s="232"/>
      <c r="G49" s="232"/>
      <c r="H49" s="232"/>
      <c r="I49" s="232"/>
      <c r="J49" s="232"/>
      <c r="K49" s="232"/>
      <c r="L49" s="232"/>
      <c r="M49" s="232"/>
      <c r="N49" s="222"/>
      <c r="O49" s="222"/>
      <c r="P49" s="222"/>
      <c r="Q49" s="222"/>
      <c r="R49" s="222"/>
      <c r="S49" s="222"/>
      <c r="T49" s="223"/>
      <c r="U49" s="222"/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109</v>
      </c>
      <c r="AF49" s="212">
        <v>0</v>
      </c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/>
      <c r="B50" s="219"/>
      <c r="C50" s="265" t="s">
        <v>174</v>
      </c>
      <c r="D50" s="224"/>
      <c r="E50" s="229">
        <v>153.4</v>
      </c>
      <c r="F50" s="232"/>
      <c r="G50" s="232"/>
      <c r="H50" s="232"/>
      <c r="I50" s="232"/>
      <c r="J50" s="232"/>
      <c r="K50" s="232"/>
      <c r="L50" s="232"/>
      <c r="M50" s="232"/>
      <c r="N50" s="222"/>
      <c r="O50" s="222"/>
      <c r="P50" s="222"/>
      <c r="Q50" s="222"/>
      <c r="R50" s="222"/>
      <c r="S50" s="222"/>
      <c r="T50" s="223"/>
      <c r="U50" s="222"/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109</v>
      </c>
      <c r="AF50" s="212">
        <v>0</v>
      </c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>
        <v>24</v>
      </c>
      <c r="B51" s="219" t="s">
        <v>175</v>
      </c>
      <c r="C51" s="264" t="s">
        <v>176</v>
      </c>
      <c r="D51" s="221" t="s">
        <v>106</v>
      </c>
      <c r="E51" s="228">
        <v>1029.5899999999999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21</v>
      </c>
      <c r="M51" s="232">
        <f>G51*(1+L51/100)</f>
        <v>0</v>
      </c>
      <c r="N51" s="222">
        <v>0</v>
      </c>
      <c r="O51" s="222">
        <f>ROUND(E51*N51,5)</f>
        <v>0</v>
      </c>
      <c r="P51" s="222">
        <v>0</v>
      </c>
      <c r="Q51" s="222">
        <f>ROUND(E51*P51,5)</f>
        <v>0</v>
      </c>
      <c r="R51" s="222"/>
      <c r="S51" s="222"/>
      <c r="T51" s="223">
        <v>1.7999999999999999E-2</v>
      </c>
      <c r="U51" s="222">
        <f>ROUND(E51*T51,2)</f>
        <v>18.53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107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>
        <v>25</v>
      </c>
      <c r="B52" s="219" t="s">
        <v>177</v>
      </c>
      <c r="C52" s="264" t="s">
        <v>178</v>
      </c>
      <c r="D52" s="221" t="s">
        <v>106</v>
      </c>
      <c r="E52" s="228">
        <v>192.3997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22">
        <v>0</v>
      </c>
      <c r="O52" s="222">
        <f>ROUND(E52*N52,5)</f>
        <v>0</v>
      </c>
      <c r="P52" s="222">
        <v>0</v>
      </c>
      <c r="Q52" s="222">
        <f>ROUND(E52*P52,5)</f>
        <v>0</v>
      </c>
      <c r="R52" s="222"/>
      <c r="S52" s="222"/>
      <c r="T52" s="223">
        <v>0.41599999999999998</v>
      </c>
      <c r="U52" s="222">
        <f>ROUND(E52*T52,2)</f>
        <v>80.040000000000006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107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>
        <v>26</v>
      </c>
      <c r="B53" s="219" t="s">
        <v>179</v>
      </c>
      <c r="C53" s="264" t="s">
        <v>180</v>
      </c>
      <c r="D53" s="221" t="s">
        <v>106</v>
      </c>
      <c r="E53" s="228">
        <v>36.628999999999998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22">
        <v>0</v>
      </c>
      <c r="O53" s="222">
        <f>ROUND(E53*N53,5)</f>
        <v>0</v>
      </c>
      <c r="P53" s="222">
        <v>0</v>
      </c>
      <c r="Q53" s="222">
        <f>ROUND(E53*P53,5)</f>
        <v>0</v>
      </c>
      <c r="R53" s="222"/>
      <c r="S53" s="222"/>
      <c r="T53" s="223">
        <v>0.128</v>
      </c>
      <c r="U53" s="222">
        <f>ROUND(E53*T53,2)</f>
        <v>4.6900000000000004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107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>
        <v>27</v>
      </c>
      <c r="B54" s="219" t="s">
        <v>181</v>
      </c>
      <c r="C54" s="264" t="s">
        <v>182</v>
      </c>
      <c r="D54" s="221" t="s">
        <v>106</v>
      </c>
      <c r="E54" s="228">
        <v>55.466500000000003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22">
        <v>0</v>
      </c>
      <c r="O54" s="222">
        <f>ROUND(E54*N54,5)</f>
        <v>0</v>
      </c>
      <c r="P54" s="222">
        <v>0</v>
      </c>
      <c r="Q54" s="222">
        <f>ROUND(E54*P54,5)</f>
        <v>0</v>
      </c>
      <c r="R54" s="222"/>
      <c r="S54" s="222"/>
      <c r="T54" s="223">
        <v>0.107</v>
      </c>
      <c r="U54" s="222">
        <f>ROUND(E54*T54,2)</f>
        <v>5.93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107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>
        <v>28</v>
      </c>
      <c r="B55" s="219" t="s">
        <v>183</v>
      </c>
      <c r="C55" s="264" t="s">
        <v>184</v>
      </c>
      <c r="D55" s="221" t="s">
        <v>106</v>
      </c>
      <c r="E55" s="228">
        <v>92.095500000000001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21</v>
      </c>
      <c r="M55" s="232">
        <f>G55*(1+L55/100)</f>
        <v>0</v>
      </c>
      <c r="N55" s="222">
        <v>0</v>
      </c>
      <c r="O55" s="222">
        <f>ROUND(E55*N55,5)</f>
        <v>0</v>
      </c>
      <c r="P55" s="222">
        <v>0</v>
      </c>
      <c r="Q55" s="222">
        <f>ROUND(E55*P55,5)</f>
        <v>0</v>
      </c>
      <c r="R55" s="222"/>
      <c r="S55" s="222"/>
      <c r="T55" s="223">
        <v>0.5</v>
      </c>
      <c r="U55" s="222">
        <f>ROUND(E55*T55,2)</f>
        <v>46.05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107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3">
        <v>29</v>
      </c>
      <c r="B56" s="219" t="s">
        <v>185</v>
      </c>
      <c r="C56" s="264" t="s">
        <v>186</v>
      </c>
      <c r="D56" s="221" t="s">
        <v>118</v>
      </c>
      <c r="E56" s="228">
        <v>153.4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21</v>
      </c>
      <c r="M56" s="232">
        <f>G56*(1+L56/100)</f>
        <v>0</v>
      </c>
      <c r="N56" s="222">
        <v>0</v>
      </c>
      <c r="O56" s="222">
        <f>ROUND(E56*N56,5)</f>
        <v>0</v>
      </c>
      <c r="P56" s="222">
        <v>0</v>
      </c>
      <c r="Q56" s="222">
        <f>ROUND(E56*P56,5)</f>
        <v>0</v>
      </c>
      <c r="R56" s="222"/>
      <c r="S56" s="222"/>
      <c r="T56" s="223">
        <v>0</v>
      </c>
      <c r="U56" s="222">
        <f>ROUND(E56*T56,2)</f>
        <v>0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107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>
        <v>30</v>
      </c>
      <c r="B57" s="219" t="s">
        <v>187</v>
      </c>
      <c r="C57" s="264" t="s">
        <v>188</v>
      </c>
      <c r="D57" s="221" t="s">
        <v>118</v>
      </c>
      <c r="E57" s="228">
        <v>720.71299999999997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21</v>
      </c>
      <c r="M57" s="232">
        <f>G57*(1+L57/100)</f>
        <v>0</v>
      </c>
      <c r="N57" s="222">
        <v>0</v>
      </c>
      <c r="O57" s="222">
        <f>ROUND(E57*N57,5)</f>
        <v>0</v>
      </c>
      <c r="P57" s="222">
        <v>0</v>
      </c>
      <c r="Q57" s="222">
        <f>ROUND(E57*P57,5)</f>
        <v>0</v>
      </c>
      <c r="R57" s="222"/>
      <c r="S57" s="222"/>
      <c r="T57" s="223">
        <v>0</v>
      </c>
      <c r="U57" s="222">
        <f>ROUND(E57*T57,2)</f>
        <v>0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107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>
        <v>31</v>
      </c>
      <c r="B58" s="219" t="s">
        <v>189</v>
      </c>
      <c r="C58" s="264" t="s">
        <v>190</v>
      </c>
      <c r="D58" s="221" t="s">
        <v>106</v>
      </c>
      <c r="E58" s="228">
        <v>4.63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21</v>
      </c>
      <c r="M58" s="232">
        <f>G58*(1+L58/100)</f>
        <v>0</v>
      </c>
      <c r="N58" s="222">
        <v>0</v>
      </c>
      <c r="O58" s="222">
        <f>ROUND(E58*N58,5)</f>
        <v>0</v>
      </c>
      <c r="P58" s="222">
        <v>0.24199999999999999</v>
      </c>
      <c r="Q58" s="222">
        <f>ROUND(E58*P58,5)</f>
        <v>1.12046</v>
      </c>
      <c r="R58" s="222"/>
      <c r="S58" s="222"/>
      <c r="T58" s="223">
        <v>0.39979999999999999</v>
      </c>
      <c r="U58" s="222">
        <f>ROUND(E58*T58,2)</f>
        <v>1.85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107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>
        <v>32</v>
      </c>
      <c r="B59" s="219" t="s">
        <v>191</v>
      </c>
      <c r="C59" s="264" t="s">
        <v>192</v>
      </c>
      <c r="D59" s="221" t="s">
        <v>106</v>
      </c>
      <c r="E59" s="228">
        <v>217.74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21</v>
      </c>
      <c r="M59" s="232">
        <f>G59*(1+L59/100)</f>
        <v>0</v>
      </c>
      <c r="N59" s="222">
        <v>0</v>
      </c>
      <c r="O59" s="222">
        <f>ROUND(E59*N59,5)</f>
        <v>0</v>
      </c>
      <c r="P59" s="222">
        <v>0.13800000000000001</v>
      </c>
      <c r="Q59" s="222">
        <f>ROUND(E59*P59,5)</f>
        <v>30.048120000000001</v>
      </c>
      <c r="R59" s="222"/>
      <c r="S59" s="222"/>
      <c r="T59" s="223">
        <v>0.16</v>
      </c>
      <c r="U59" s="222">
        <f>ROUND(E59*T59,2)</f>
        <v>34.840000000000003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107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>
        <v>33</v>
      </c>
      <c r="B60" s="219" t="s">
        <v>193</v>
      </c>
      <c r="C60" s="264" t="s">
        <v>194</v>
      </c>
      <c r="D60" s="221" t="s">
        <v>106</v>
      </c>
      <c r="E60" s="228">
        <v>44.53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21</v>
      </c>
      <c r="M60" s="232">
        <f>G60*(1+L60/100)</f>
        <v>0</v>
      </c>
      <c r="N60" s="222">
        <v>0</v>
      </c>
      <c r="O60" s="222">
        <f>ROUND(E60*N60,5)</f>
        <v>0</v>
      </c>
      <c r="P60" s="222">
        <v>0.22500000000000001</v>
      </c>
      <c r="Q60" s="222">
        <f>ROUND(E60*P60,5)</f>
        <v>10.01925</v>
      </c>
      <c r="R60" s="222"/>
      <c r="S60" s="222"/>
      <c r="T60" s="223">
        <v>0.14199999999999999</v>
      </c>
      <c r="U60" s="222">
        <f>ROUND(E60*T60,2)</f>
        <v>6.32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107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1" x14ac:dyDescent="0.2">
      <c r="A61" s="213">
        <v>34</v>
      </c>
      <c r="B61" s="219" t="s">
        <v>195</v>
      </c>
      <c r="C61" s="264" t="s">
        <v>196</v>
      </c>
      <c r="D61" s="221" t="s">
        <v>106</v>
      </c>
      <c r="E61" s="228">
        <v>4.63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21</v>
      </c>
      <c r="M61" s="232">
        <f>G61*(1+L61/100)</f>
        <v>0</v>
      </c>
      <c r="N61" s="222">
        <v>0</v>
      </c>
      <c r="O61" s="222">
        <f>ROUND(E61*N61,5)</f>
        <v>0</v>
      </c>
      <c r="P61" s="222">
        <v>0.308</v>
      </c>
      <c r="Q61" s="222">
        <f>ROUND(E61*P61,5)</f>
        <v>1.42604</v>
      </c>
      <c r="R61" s="222"/>
      <c r="S61" s="222"/>
      <c r="T61" s="223">
        <v>0.30099999999999999</v>
      </c>
      <c r="U61" s="222">
        <f>ROUND(E61*T61,2)</f>
        <v>1.39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107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2.5" outlineLevel="1" x14ac:dyDescent="0.2">
      <c r="A62" s="213">
        <v>35</v>
      </c>
      <c r="B62" s="219" t="s">
        <v>197</v>
      </c>
      <c r="C62" s="264" t="s">
        <v>198</v>
      </c>
      <c r="D62" s="221" t="s">
        <v>106</v>
      </c>
      <c r="E62" s="228">
        <v>1.36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21</v>
      </c>
      <c r="M62" s="232">
        <f>G62*(1+L62/100)</f>
        <v>0</v>
      </c>
      <c r="N62" s="222">
        <v>0</v>
      </c>
      <c r="O62" s="222">
        <f>ROUND(E62*N62,5)</f>
        <v>0</v>
      </c>
      <c r="P62" s="222">
        <v>0.33</v>
      </c>
      <c r="Q62" s="222">
        <f>ROUND(E62*P62,5)</f>
        <v>0.44879999999999998</v>
      </c>
      <c r="R62" s="222"/>
      <c r="S62" s="222"/>
      <c r="T62" s="223">
        <v>0.06</v>
      </c>
      <c r="U62" s="222">
        <f>ROUND(E62*T62,2)</f>
        <v>0.08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107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1" x14ac:dyDescent="0.2">
      <c r="A63" s="213">
        <v>36</v>
      </c>
      <c r="B63" s="219" t="s">
        <v>199</v>
      </c>
      <c r="C63" s="264" t="s">
        <v>200</v>
      </c>
      <c r="D63" s="221" t="s">
        <v>106</v>
      </c>
      <c r="E63" s="228">
        <v>217.74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21</v>
      </c>
      <c r="M63" s="232">
        <f>G63*(1+L63/100)</f>
        <v>0</v>
      </c>
      <c r="N63" s="222">
        <v>0</v>
      </c>
      <c r="O63" s="222">
        <f>ROUND(E63*N63,5)</f>
        <v>0</v>
      </c>
      <c r="P63" s="222">
        <v>0.44</v>
      </c>
      <c r="Q63" s="222">
        <f>ROUND(E63*P63,5)</f>
        <v>95.805599999999998</v>
      </c>
      <c r="R63" s="222"/>
      <c r="S63" s="222"/>
      <c r="T63" s="223">
        <v>7.2999999999999995E-2</v>
      </c>
      <c r="U63" s="222">
        <f>ROUND(E63*T63,2)</f>
        <v>15.9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107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1" x14ac:dyDescent="0.2">
      <c r="A64" s="213">
        <v>37</v>
      </c>
      <c r="B64" s="219" t="s">
        <v>201</v>
      </c>
      <c r="C64" s="264" t="s">
        <v>202</v>
      </c>
      <c r="D64" s="221" t="s">
        <v>106</v>
      </c>
      <c r="E64" s="228">
        <v>44.53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21</v>
      </c>
      <c r="M64" s="232">
        <f>G64*(1+L64/100)</f>
        <v>0</v>
      </c>
      <c r="N64" s="222">
        <v>0</v>
      </c>
      <c r="O64" s="222">
        <f>ROUND(E64*N64,5)</f>
        <v>0</v>
      </c>
      <c r="P64" s="222">
        <v>0.41799999999999998</v>
      </c>
      <c r="Q64" s="222">
        <f>ROUND(E64*P64,5)</f>
        <v>18.61354</v>
      </c>
      <c r="R64" s="222"/>
      <c r="S64" s="222"/>
      <c r="T64" s="223">
        <v>7.0400000000000004E-2</v>
      </c>
      <c r="U64" s="222">
        <f>ROUND(E64*T64,2)</f>
        <v>3.13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107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2.5" outlineLevel="1" x14ac:dyDescent="0.2">
      <c r="A65" s="213">
        <v>38</v>
      </c>
      <c r="B65" s="219" t="s">
        <v>203</v>
      </c>
      <c r="C65" s="264" t="s">
        <v>204</v>
      </c>
      <c r="D65" s="221" t="s">
        <v>106</v>
      </c>
      <c r="E65" s="228">
        <v>1.36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21</v>
      </c>
      <c r="M65" s="232">
        <f>G65*(1+L65/100)</f>
        <v>0</v>
      </c>
      <c r="N65" s="222">
        <v>0</v>
      </c>
      <c r="O65" s="222">
        <f>ROUND(E65*N65,5)</f>
        <v>0</v>
      </c>
      <c r="P65" s="222">
        <v>0.24</v>
      </c>
      <c r="Q65" s="222">
        <f>ROUND(E65*P65,5)</f>
        <v>0.32640000000000002</v>
      </c>
      <c r="R65" s="222"/>
      <c r="S65" s="222"/>
      <c r="T65" s="223">
        <v>0.80647999999999997</v>
      </c>
      <c r="U65" s="222">
        <f>ROUND(E65*T65,2)</f>
        <v>1.1000000000000001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107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>
        <v>39</v>
      </c>
      <c r="B66" s="219" t="s">
        <v>205</v>
      </c>
      <c r="C66" s="264" t="s">
        <v>206</v>
      </c>
      <c r="D66" s="221" t="s">
        <v>126</v>
      </c>
      <c r="E66" s="228">
        <v>122.1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21</v>
      </c>
      <c r="M66" s="232">
        <f>G66*(1+L66/100)</f>
        <v>0</v>
      </c>
      <c r="N66" s="222">
        <v>0</v>
      </c>
      <c r="O66" s="222">
        <f>ROUND(E66*N66,5)</f>
        <v>0</v>
      </c>
      <c r="P66" s="222">
        <v>0.22</v>
      </c>
      <c r="Q66" s="222">
        <f>ROUND(E66*P66,5)</f>
        <v>26.861999999999998</v>
      </c>
      <c r="R66" s="222"/>
      <c r="S66" s="222"/>
      <c r="T66" s="223">
        <v>0.14299999999999999</v>
      </c>
      <c r="U66" s="222">
        <f>ROUND(E66*T66,2)</f>
        <v>17.46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107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>
        <v>40</v>
      </c>
      <c r="B67" s="219" t="s">
        <v>207</v>
      </c>
      <c r="C67" s="264" t="s">
        <v>208</v>
      </c>
      <c r="D67" s="221" t="s">
        <v>126</v>
      </c>
      <c r="E67" s="228">
        <v>18.510000000000002</v>
      </c>
      <c r="F67" s="231"/>
      <c r="G67" s="232">
        <f>ROUND(E67*F67,2)</f>
        <v>0</v>
      </c>
      <c r="H67" s="231"/>
      <c r="I67" s="232">
        <f>ROUND(E67*H67,2)</f>
        <v>0</v>
      </c>
      <c r="J67" s="231"/>
      <c r="K67" s="232">
        <f>ROUND(E67*J67,2)</f>
        <v>0</v>
      </c>
      <c r="L67" s="232">
        <v>21</v>
      </c>
      <c r="M67" s="232">
        <f>G67*(1+L67/100)</f>
        <v>0</v>
      </c>
      <c r="N67" s="222">
        <v>0</v>
      </c>
      <c r="O67" s="222">
        <f>ROUND(E67*N67,5)</f>
        <v>0</v>
      </c>
      <c r="P67" s="222">
        <v>0.27</v>
      </c>
      <c r="Q67" s="222">
        <f>ROUND(E67*P67,5)</f>
        <v>4.9977</v>
      </c>
      <c r="R67" s="222"/>
      <c r="S67" s="222"/>
      <c r="T67" s="223">
        <v>0.123</v>
      </c>
      <c r="U67" s="222">
        <f>ROUND(E67*T67,2)</f>
        <v>2.2799999999999998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107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x14ac:dyDescent="0.2">
      <c r="A68" s="214" t="s">
        <v>102</v>
      </c>
      <c r="B68" s="220" t="s">
        <v>61</v>
      </c>
      <c r="C68" s="266" t="s">
        <v>62</v>
      </c>
      <c r="D68" s="225"/>
      <c r="E68" s="230"/>
      <c r="F68" s="233"/>
      <c r="G68" s="233">
        <f>SUMIF(AE69:AE72,"&lt;&gt;NOR",G69:G72)</f>
        <v>0</v>
      </c>
      <c r="H68" s="233"/>
      <c r="I68" s="233">
        <f>SUM(I69:I72)</f>
        <v>0</v>
      </c>
      <c r="J68" s="233"/>
      <c r="K68" s="233">
        <f>SUM(K69:K72)</f>
        <v>0</v>
      </c>
      <c r="L68" s="233"/>
      <c r="M68" s="233">
        <f>SUM(M69:M72)</f>
        <v>0</v>
      </c>
      <c r="N68" s="226"/>
      <c r="O68" s="226">
        <f>SUM(O69:O72)</f>
        <v>3.3989999999999999E-2</v>
      </c>
      <c r="P68" s="226"/>
      <c r="Q68" s="226">
        <f>SUM(Q69:Q72)</f>
        <v>0</v>
      </c>
      <c r="R68" s="226"/>
      <c r="S68" s="226"/>
      <c r="T68" s="227"/>
      <c r="U68" s="226">
        <f>SUM(U69:U72)</f>
        <v>40.479999999999997</v>
      </c>
      <c r="AE68" t="s">
        <v>103</v>
      </c>
    </row>
    <row r="69" spans="1:60" outlineLevel="1" x14ac:dyDescent="0.2">
      <c r="A69" s="213">
        <v>41</v>
      </c>
      <c r="B69" s="219" t="s">
        <v>209</v>
      </c>
      <c r="C69" s="264" t="s">
        <v>210</v>
      </c>
      <c r="D69" s="221" t="s">
        <v>106</v>
      </c>
      <c r="E69" s="228">
        <v>1072.03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21</v>
      </c>
      <c r="M69" s="232">
        <f>G69*(1+L69/100)</f>
        <v>0</v>
      </c>
      <c r="N69" s="222">
        <v>0</v>
      </c>
      <c r="O69" s="222">
        <f>ROUND(E69*N69,5)</f>
        <v>0</v>
      </c>
      <c r="P69" s="222">
        <v>0</v>
      </c>
      <c r="Q69" s="222">
        <f>ROUND(E69*P69,5)</f>
        <v>0</v>
      </c>
      <c r="R69" s="222"/>
      <c r="S69" s="222"/>
      <c r="T69" s="223">
        <v>5.0000000000000001E-3</v>
      </c>
      <c r="U69" s="222">
        <f>ROUND(E69*T69,2)</f>
        <v>5.36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107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/>
      <c r="B70" s="219"/>
      <c r="C70" s="265" t="s">
        <v>211</v>
      </c>
      <c r="D70" s="224"/>
      <c r="E70" s="229">
        <v>1029.5899999999999</v>
      </c>
      <c r="F70" s="232"/>
      <c r="G70" s="232"/>
      <c r="H70" s="232"/>
      <c r="I70" s="232"/>
      <c r="J70" s="232"/>
      <c r="K70" s="232"/>
      <c r="L70" s="232"/>
      <c r="M70" s="232"/>
      <c r="N70" s="222"/>
      <c r="O70" s="222"/>
      <c r="P70" s="222"/>
      <c r="Q70" s="222"/>
      <c r="R70" s="222"/>
      <c r="S70" s="222"/>
      <c r="T70" s="223"/>
      <c r="U70" s="222"/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109</v>
      </c>
      <c r="AF70" s="212">
        <v>0</v>
      </c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/>
      <c r="B71" s="219"/>
      <c r="C71" s="265" t="s">
        <v>212</v>
      </c>
      <c r="D71" s="224"/>
      <c r="E71" s="229">
        <v>42.44</v>
      </c>
      <c r="F71" s="232"/>
      <c r="G71" s="232"/>
      <c r="H71" s="232"/>
      <c r="I71" s="232"/>
      <c r="J71" s="232"/>
      <c r="K71" s="232"/>
      <c r="L71" s="232"/>
      <c r="M71" s="232"/>
      <c r="N71" s="222"/>
      <c r="O71" s="222"/>
      <c r="P71" s="222"/>
      <c r="Q71" s="222"/>
      <c r="R71" s="222"/>
      <c r="S71" s="222"/>
      <c r="T71" s="223"/>
      <c r="U71" s="222"/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109</v>
      </c>
      <c r="AF71" s="212">
        <v>0</v>
      </c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3">
        <v>42</v>
      </c>
      <c r="B72" s="219" t="s">
        <v>213</v>
      </c>
      <c r="C72" s="264" t="s">
        <v>214</v>
      </c>
      <c r="D72" s="221" t="s">
        <v>106</v>
      </c>
      <c r="E72" s="228">
        <v>1133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21</v>
      </c>
      <c r="M72" s="232">
        <f>G72*(1+L72/100)</f>
        <v>0</v>
      </c>
      <c r="N72" s="222">
        <v>3.0000000000000001E-5</v>
      </c>
      <c r="O72" s="222">
        <f>ROUND(E72*N72,5)</f>
        <v>3.3989999999999999E-2</v>
      </c>
      <c r="P72" s="222">
        <v>0</v>
      </c>
      <c r="Q72" s="222">
        <f>ROUND(E72*P72,5)</f>
        <v>0</v>
      </c>
      <c r="R72" s="222"/>
      <c r="S72" s="222"/>
      <c r="T72" s="223">
        <v>3.1E-2</v>
      </c>
      <c r="U72" s="222">
        <f>ROUND(E72*T72,2)</f>
        <v>35.119999999999997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107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x14ac:dyDescent="0.2">
      <c r="A73" s="214" t="s">
        <v>102</v>
      </c>
      <c r="B73" s="220" t="s">
        <v>63</v>
      </c>
      <c r="C73" s="266" t="s">
        <v>64</v>
      </c>
      <c r="D73" s="225"/>
      <c r="E73" s="230"/>
      <c r="F73" s="233"/>
      <c r="G73" s="233">
        <f>SUMIF(AE74:AE94,"&lt;&gt;NOR",G74:G94)</f>
        <v>0</v>
      </c>
      <c r="H73" s="233"/>
      <c r="I73" s="233">
        <f>SUM(I74:I94)</f>
        <v>0</v>
      </c>
      <c r="J73" s="233"/>
      <c r="K73" s="233">
        <f>SUM(K74:K94)</f>
        <v>0</v>
      </c>
      <c r="L73" s="233"/>
      <c r="M73" s="233">
        <f>SUM(M74:M94)</f>
        <v>0</v>
      </c>
      <c r="N73" s="226"/>
      <c r="O73" s="226">
        <f>SUM(O74:O94)</f>
        <v>851.35935000000006</v>
      </c>
      <c r="P73" s="226"/>
      <c r="Q73" s="226">
        <f>SUM(Q74:Q94)</f>
        <v>0</v>
      </c>
      <c r="R73" s="226"/>
      <c r="S73" s="226"/>
      <c r="T73" s="227"/>
      <c r="U73" s="226">
        <f>SUM(U74:U94)</f>
        <v>649.58000000000004</v>
      </c>
      <c r="AE73" t="s">
        <v>103</v>
      </c>
    </row>
    <row r="74" spans="1:60" ht="22.5" outlineLevel="1" x14ac:dyDescent="0.2">
      <c r="A74" s="213">
        <v>43</v>
      </c>
      <c r="B74" s="219" t="s">
        <v>215</v>
      </c>
      <c r="C74" s="264" t="s">
        <v>216</v>
      </c>
      <c r="D74" s="221" t="s">
        <v>106</v>
      </c>
      <c r="E74" s="228">
        <v>62.22</v>
      </c>
      <c r="F74" s="231"/>
      <c r="G74" s="232">
        <f>ROUND(E74*F74,2)</f>
        <v>0</v>
      </c>
      <c r="H74" s="231"/>
      <c r="I74" s="232">
        <f>ROUND(E74*H74,2)</f>
        <v>0</v>
      </c>
      <c r="J74" s="231"/>
      <c r="K74" s="232">
        <f>ROUND(E74*J74,2)</f>
        <v>0</v>
      </c>
      <c r="L74" s="232">
        <v>21</v>
      </c>
      <c r="M74" s="232">
        <f>G74*(1+L74/100)</f>
        <v>0</v>
      </c>
      <c r="N74" s="222">
        <v>0.2016</v>
      </c>
      <c r="O74" s="222">
        <f>ROUND(E74*N74,5)</f>
        <v>12.54355</v>
      </c>
      <c r="P74" s="222">
        <v>0</v>
      </c>
      <c r="Q74" s="222">
        <f>ROUND(E74*P74,5)</f>
        <v>0</v>
      </c>
      <c r="R74" s="222"/>
      <c r="S74" s="222"/>
      <c r="T74" s="223">
        <v>2.4E-2</v>
      </c>
      <c r="U74" s="222">
        <f>ROUND(E74*T74,2)</f>
        <v>1.49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107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2.5" outlineLevel="1" x14ac:dyDescent="0.2">
      <c r="A75" s="213">
        <v>44</v>
      </c>
      <c r="B75" s="219" t="s">
        <v>217</v>
      </c>
      <c r="C75" s="264" t="s">
        <v>218</v>
      </c>
      <c r="D75" s="221" t="s">
        <v>106</v>
      </c>
      <c r="E75" s="228">
        <v>874.4085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21</v>
      </c>
      <c r="M75" s="232">
        <f>G75*(1+L75/100)</f>
        <v>0</v>
      </c>
      <c r="N75" s="222">
        <v>0.378</v>
      </c>
      <c r="O75" s="222">
        <f>ROUND(E75*N75,5)</f>
        <v>330.52641</v>
      </c>
      <c r="P75" s="222">
        <v>0</v>
      </c>
      <c r="Q75" s="222">
        <f>ROUND(E75*P75,5)</f>
        <v>0</v>
      </c>
      <c r="R75" s="222"/>
      <c r="S75" s="222"/>
      <c r="T75" s="223">
        <v>2.5999999999999999E-2</v>
      </c>
      <c r="U75" s="222">
        <f>ROUND(E75*T75,2)</f>
        <v>22.73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107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22.5" outlineLevel="1" x14ac:dyDescent="0.2">
      <c r="A76" s="213">
        <v>45</v>
      </c>
      <c r="B76" s="219" t="s">
        <v>219</v>
      </c>
      <c r="C76" s="264" t="s">
        <v>220</v>
      </c>
      <c r="D76" s="221" t="s">
        <v>106</v>
      </c>
      <c r="E76" s="228">
        <v>829.92</v>
      </c>
      <c r="F76" s="231"/>
      <c r="G76" s="232">
        <f>ROUND(E76*F76,2)</f>
        <v>0</v>
      </c>
      <c r="H76" s="231"/>
      <c r="I76" s="232">
        <f>ROUND(E76*H76,2)</f>
        <v>0</v>
      </c>
      <c r="J76" s="231"/>
      <c r="K76" s="232">
        <f>ROUND(E76*J76,2)</f>
        <v>0</v>
      </c>
      <c r="L76" s="232">
        <v>21</v>
      </c>
      <c r="M76" s="232">
        <f>G76*(1+L76/100)</f>
        <v>0</v>
      </c>
      <c r="N76" s="222">
        <v>0.4536</v>
      </c>
      <c r="O76" s="222">
        <f>ROUND(E76*N76,5)</f>
        <v>376.45170999999999</v>
      </c>
      <c r="P76" s="222">
        <v>0</v>
      </c>
      <c r="Q76" s="222">
        <f>ROUND(E76*P76,5)</f>
        <v>0</v>
      </c>
      <c r="R76" s="222"/>
      <c r="S76" s="222"/>
      <c r="T76" s="223">
        <v>2.5999999999999999E-2</v>
      </c>
      <c r="U76" s="222">
        <f>ROUND(E76*T76,2)</f>
        <v>21.58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107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2.5" outlineLevel="1" x14ac:dyDescent="0.2">
      <c r="A77" s="213">
        <v>46</v>
      </c>
      <c r="B77" s="219" t="s">
        <v>221</v>
      </c>
      <c r="C77" s="264" t="s">
        <v>222</v>
      </c>
      <c r="D77" s="221" t="s">
        <v>106</v>
      </c>
      <c r="E77" s="228">
        <v>45.022199999999998</v>
      </c>
      <c r="F77" s="231"/>
      <c r="G77" s="232">
        <f>ROUND(E77*F77,2)</f>
        <v>0</v>
      </c>
      <c r="H77" s="231"/>
      <c r="I77" s="232">
        <f>ROUND(E77*H77,2)</f>
        <v>0</v>
      </c>
      <c r="J77" s="231"/>
      <c r="K77" s="232">
        <f>ROUND(E77*J77,2)</f>
        <v>0</v>
      </c>
      <c r="L77" s="232">
        <v>21</v>
      </c>
      <c r="M77" s="232">
        <f>G77*(1+L77/100)</f>
        <v>0</v>
      </c>
      <c r="N77" s="222">
        <v>0.5292</v>
      </c>
      <c r="O77" s="222">
        <f>ROUND(E77*N77,5)</f>
        <v>23.825749999999999</v>
      </c>
      <c r="P77" s="222">
        <v>0</v>
      </c>
      <c r="Q77" s="222">
        <f>ROUND(E77*P77,5)</f>
        <v>0</v>
      </c>
      <c r="R77" s="222"/>
      <c r="S77" s="222"/>
      <c r="T77" s="223">
        <v>3.2000000000000001E-2</v>
      </c>
      <c r="U77" s="222">
        <f>ROUND(E77*T77,2)</f>
        <v>1.44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107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22.5" outlineLevel="1" x14ac:dyDescent="0.2">
      <c r="A78" s="213">
        <v>47</v>
      </c>
      <c r="B78" s="219" t="s">
        <v>223</v>
      </c>
      <c r="C78" s="264" t="s">
        <v>224</v>
      </c>
      <c r="D78" s="221" t="s">
        <v>106</v>
      </c>
      <c r="E78" s="228">
        <v>54.29</v>
      </c>
      <c r="F78" s="231"/>
      <c r="G78" s="232">
        <f>ROUND(E78*F78,2)</f>
        <v>0</v>
      </c>
      <c r="H78" s="231"/>
      <c r="I78" s="232">
        <f>ROUND(E78*H78,2)</f>
        <v>0</v>
      </c>
      <c r="J78" s="231"/>
      <c r="K78" s="232">
        <f>ROUND(E78*J78,2)</f>
        <v>0</v>
      </c>
      <c r="L78" s="232">
        <v>21</v>
      </c>
      <c r="M78" s="232">
        <f>G78*(1+L78/100)</f>
        <v>0</v>
      </c>
      <c r="N78" s="222">
        <v>6.0999999999999997E-4</v>
      </c>
      <c r="O78" s="222">
        <f>ROUND(E78*N78,5)</f>
        <v>3.3119999999999997E-2</v>
      </c>
      <c r="P78" s="222">
        <v>0</v>
      </c>
      <c r="Q78" s="222">
        <f>ROUND(E78*P78,5)</f>
        <v>0</v>
      </c>
      <c r="R78" s="222"/>
      <c r="S78" s="222"/>
      <c r="T78" s="223">
        <v>2E-3</v>
      </c>
      <c r="U78" s="222">
        <f>ROUND(E78*T78,2)</f>
        <v>0.11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107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3"/>
      <c r="B79" s="219"/>
      <c r="C79" s="265" t="s">
        <v>225</v>
      </c>
      <c r="D79" s="224"/>
      <c r="E79" s="229">
        <v>4.63</v>
      </c>
      <c r="F79" s="232"/>
      <c r="G79" s="232"/>
      <c r="H79" s="232"/>
      <c r="I79" s="232"/>
      <c r="J79" s="232"/>
      <c r="K79" s="232"/>
      <c r="L79" s="232"/>
      <c r="M79" s="232"/>
      <c r="N79" s="222"/>
      <c r="O79" s="222"/>
      <c r="P79" s="222"/>
      <c r="Q79" s="222"/>
      <c r="R79" s="222"/>
      <c r="S79" s="222"/>
      <c r="T79" s="223"/>
      <c r="U79" s="222"/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109</v>
      </c>
      <c r="AF79" s="212">
        <v>0</v>
      </c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/>
      <c r="B80" s="219"/>
      <c r="C80" s="265" t="s">
        <v>226</v>
      </c>
      <c r="D80" s="224"/>
      <c r="E80" s="229">
        <v>4.63</v>
      </c>
      <c r="F80" s="232"/>
      <c r="G80" s="232"/>
      <c r="H80" s="232"/>
      <c r="I80" s="232"/>
      <c r="J80" s="232"/>
      <c r="K80" s="232"/>
      <c r="L80" s="232"/>
      <c r="M80" s="232"/>
      <c r="N80" s="222"/>
      <c r="O80" s="222"/>
      <c r="P80" s="222"/>
      <c r="Q80" s="222"/>
      <c r="R80" s="222"/>
      <c r="S80" s="222"/>
      <c r="T80" s="223"/>
      <c r="U80" s="222"/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109</v>
      </c>
      <c r="AF80" s="212">
        <v>0</v>
      </c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3"/>
      <c r="B81" s="219"/>
      <c r="C81" s="265" t="s">
        <v>227</v>
      </c>
      <c r="D81" s="224"/>
      <c r="E81" s="229">
        <v>45.03</v>
      </c>
      <c r="F81" s="232"/>
      <c r="G81" s="232"/>
      <c r="H81" s="232"/>
      <c r="I81" s="232"/>
      <c r="J81" s="232"/>
      <c r="K81" s="232"/>
      <c r="L81" s="232"/>
      <c r="M81" s="232"/>
      <c r="N81" s="222"/>
      <c r="O81" s="222"/>
      <c r="P81" s="222"/>
      <c r="Q81" s="222"/>
      <c r="R81" s="222"/>
      <c r="S81" s="222"/>
      <c r="T81" s="223"/>
      <c r="U81" s="222"/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109</v>
      </c>
      <c r="AF81" s="212">
        <v>0</v>
      </c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ht="22.5" outlineLevel="1" x14ac:dyDescent="0.2">
      <c r="A82" s="213">
        <v>48</v>
      </c>
      <c r="B82" s="219" t="s">
        <v>228</v>
      </c>
      <c r="C82" s="264" t="s">
        <v>229</v>
      </c>
      <c r="D82" s="221" t="s">
        <v>106</v>
      </c>
      <c r="E82" s="228">
        <v>4.63</v>
      </c>
      <c r="F82" s="231"/>
      <c r="G82" s="232">
        <f>ROUND(E82*F82,2)</f>
        <v>0</v>
      </c>
      <c r="H82" s="231"/>
      <c r="I82" s="232">
        <f>ROUND(E82*H82,2)</f>
        <v>0</v>
      </c>
      <c r="J82" s="231"/>
      <c r="K82" s="232">
        <f>ROUND(E82*J82,2)</f>
        <v>0</v>
      </c>
      <c r="L82" s="232">
        <v>21</v>
      </c>
      <c r="M82" s="232">
        <f>G82*(1+L82/100)</f>
        <v>0</v>
      </c>
      <c r="N82" s="222">
        <v>0.12966</v>
      </c>
      <c r="O82" s="222">
        <f>ROUND(E82*N82,5)</f>
        <v>0.60033000000000003</v>
      </c>
      <c r="P82" s="222">
        <v>0</v>
      </c>
      <c r="Q82" s="222">
        <f>ROUND(E82*P82,5)</f>
        <v>0</v>
      </c>
      <c r="R82" s="222"/>
      <c r="S82" s="222"/>
      <c r="T82" s="223">
        <v>7.1999999999999995E-2</v>
      </c>
      <c r="U82" s="222">
        <f>ROUND(E82*T82,2)</f>
        <v>0.33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107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2.5" outlineLevel="1" x14ac:dyDescent="0.2">
      <c r="A83" s="213">
        <v>49</v>
      </c>
      <c r="B83" s="219" t="s">
        <v>230</v>
      </c>
      <c r="C83" s="264" t="s">
        <v>231</v>
      </c>
      <c r="D83" s="221" t="s">
        <v>106</v>
      </c>
      <c r="E83" s="228">
        <v>4.63</v>
      </c>
      <c r="F83" s="231"/>
      <c r="G83" s="232">
        <f>ROUND(E83*F83,2)</f>
        <v>0</v>
      </c>
      <c r="H83" s="231"/>
      <c r="I83" s="232">
        <f>ROUND(E83*H83,2)</f>
        <v>0</v>
      </c>
      <c r="J83" s="231"/>
      <c r="K83" s="232">
        <f>ROUND(E83*J83,2)</f>
        <v>0</v>
      </c>
      <c r="L83" s="232">
        <v>21</v>
      </c>
      <c r="M83" s="232">
        <f>G83*(1+L83/100)</f>
        <v>0</v>
      </c>
      <c r="N83" s="222">
        <v>0.18462999999999999</v>
      </c>
      <c r="O83" s="222">
        <f>ROUND(E83*N83,5)</f>
        <v>0.85484000000000004</v>
      </c>
      <c r="P83" s="222">
        <v>0</v>
      </c>
      <c r="Q83" s="222">
        <f>ROUND(E83*P83,5)</f>
        <v>0</v>
      </c>
      <c r="R83" s="222"/>
      <c r="S83" s="222"/>
      <c r="T83" s="223">
        <v>6.4000000000000001E-2</v>
      </c>
      <c r="U83" s="222">
        <f>ROUND(E83*T83,2)</f>
        <v>0.3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107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2.5" outlineLevel="1" x14ac:dyDescent="0.2">
      <c r="A84" s="213">
        <v>50</v>
      </c>
      <c r="B84" s="219" t="s">
        <v>232</v>
      </c>
      <c r="C84" s="264" t="s">
        <v>233</v>
      </c>
      <c r="D84" s="221" t="s">
        <v>106</v>
      </c>
      <c r="E84" s="228">
        <v>64.53</v>
      </c>
      <c r="F84" s="231"/>
      <c r="G84" s="232">
        <f>ROUND(E84*F84,2)</f>
        <v>0</v>
      </c>
      <c r="H84" s="231"/>
      <c r="I84" s="232">
        <f>ROUND(E84*H84,2)</f>
        <v>0</v>
      </c>
      <c r="J84" s="231"/>
      <c r="K84" s="232">
        <f>ROUND(E84*J84,2)</f>
        <v>0</v>
      </c>
      <c r="L84" s="232">
        <v>21</v>
      </c>
      <c r="M84" s="232">
        <f>G84*(1+L84/100)</f>
        <v>0</v>
      </c>
      <c r="N84" s="222">
        <v>0.55125000000000002</v>
      </c>
      <c r="O84" s="222">
        <f>ROUND(E84*N84,5)</f>
        <v>35.572159999999997</v>
      </c>
      <c r="P84" s="222">
        <v>0</v>
      </c>
      <c r="Q84" s="222">
        <f>ROUND(E84*P84,5)</f>
        <v>0</v>
      </c>
      <c r="R84" s="222"/>
      <c r="S84" s="222"/>
      <c r="T84" s="223">
        <v>2.7E-2</v>
      </c>
      <c r="U84" s="222">
        <f>ROUND(E84*T84,2)</f>
        <v>1.74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107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2.5" outlineLevel="1" x14ac:dyDescent="0.2">
      <c r="A85" s="213">
        <v>51</v>
      </c>
      <c r="B85" s="219" t="s">
        <v>234</v>
      </c>
      <c r="C85" s="264" t="s">
        <v>235</v>
      </c>
      <c r="D85" s="221" t="s">
        <v>106</v>
      </c>
      <c r="E85" s="228">
        <v>45.022199999999998</v>
      </c>
      <c r="F85" s="231"/>
      <c r="G85" s="232">
        <f>ROUND(E85*F85,2)</f>
        <v>0</v>
      </c>
      <c r="H85" s="231"/>
      <c r="I85" s="232">
        <f>ROUND(E85*H85,2)</f>
        <v>0</v>
      </c>
      <c r="J85" s="231"/>
      <c r="K85" s="232">
        <f>ROUND(E85*J85,2)</f>
        <v>0</v>
      </c>
      <c r="L85" s="232">
        <v>21</v>
      </c>
      <c r="M85" s="232">
        <f>G85*(1+L85/100)</f>
        <v>0</v>
      </c>
      <c r="N85" s="222">
        <v>0.23737</v>
      </c>
      <c r="O85" s="222">
        <f>ROUND(E85*N85,5)</f>
        <v>10.686920000000001</v>
      </c>
      <c r="P85" s="222">
        <v>0</v>
      </c>
      <c r="Q85" s="222">
        <f>ROUND(E85*P85,5)</f>
        <v>0</v>
      </c>
      <c r="R85" s="222"/>
      <c r="S85" s="222"/>
      <c r="T85" s="223">
        <v>7.6999999999999999E-2</v>
      </c>
      <c r="U85" s="222">
        <f>ROUND(E85*T85,2)</f>
        <v>3.47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107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3">
        <v>52</v>
      </c>
      <c r="B86" s="219" t="s">
        <v>236</v>
      </c>
      <c r="C86" s="264" t="s">
        <v>237</v>
      </c>
      <c r="D86" s="221" t="s">
        <v>106</v>
      </c>
      <c r="E86" s="228">
        <v>812.19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21</v>
      </c>
      <c r="M86" s="232">
        <f>G86*(1+L86/100)</f>
        <v>0</v>
      </c>
      <c r="N86" s="222">
        <v>7.3899999999999993E-2</v>
      </c>
      <c r="O86" s="222">
        <f>ROUND(E86*N86,5)</f>
        <v>60.02084</v>
      </c>
      <c r="P86" s="222">
        <v>0</v>
      </c>
      <c r="Q86" s="222">
        <f>ROUND(E86*P86,5)</f>
        <v>0</v>
      </c>
      <c r="R86" s="222"/>
      <c r="S86" s="222"/>
      <c r="T86" s="223">
        <v>0.47799999999999998</v>
      </c>
      <c r="U86" s="222">
        <f>ROUND(E86*T86,2)</f>
        <v>388.23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107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2.5" outlineLevel="1" x14ac:dyDescent="0.2">
      <c r="A87" s="213"/>
      <c r="B87" s="219"/>
      <c r="C87" s="265" t="s">
        <v>238</v>
      </c>
      <c r="D87" s="224"/>
      <c r="E87" s="229">
        <v>23.36</v>
      </c>
      <c r="F87" s="232"/>
      <c r="G87" s="232"/>
      <c r="H87" s="232"/>
      <c r="I87" s="232"/>
      <c r="J87" s="232"/>
      <c r="K87" s="232"/>
      <c r="L87" s="232"/>
      <c r="M87" s="232"/>
      <c r="N87" s="222"/>
      <c r="O87" s="222"/>
      <c r="P87" s="222"/>
      <c r="Q87" s="222"/>
      <c r="R87" s="222"/>
      <c r="S87" s="222"/>
      <c r="T87" s="223"/>
      <c r="U87" s="222"/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109</v>
      </c>
      <c r="AF87" s="212">
        <v>0</v>
      </c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3"/>
      <c r="B88" s="219"/>
      <c r="C88" s="265" t="s">
        <v>239</v>
      </c>
      <c r="D88" s="224"/>
      <c r="E88" s="229">
        <v>43.26</v>
      </c>
      <c r="F88" s="232"/>
      <c r="G88" s="232"/>
      <c r="H88" s="232"/>
      <c r="I88" s="232"/>
      <c r="J88" s="232"/>
      <c r="K88" s="232"/>
      <c r="L88" s="232"/>
      <c r="M88" s="232"/>
      <c r="N88" s="222"/>
      <c r="O88" s="222"/>
      <c r="P88" s="222"/>
      <c r="Q88" s="222"/>
      <c r="R88" s="222"/>
      <c r="S88" s="222"/>
      <c r="T88" s="223"/>
      <c r="U88" s="222"/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109</v>
      </c>
      <c r="AF88" s="212">
        <v>0</v>
      </c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3"/>
      <c r="B89" s="219"/>
      <c r="C89" s="265" t="s">
        <v>240</v>
      </c>
      <c r="D89" s="224"/>
      <c r="E89" s="229">
        <v>21.76</v>
      </c>
      <c r="F89" s="232"/>
      <c r="G89" s="232"/>
      <c r="H89" s="232"/>
      <c r="I89" s="232"/>
      <c r="J89" s="232"/>
      <c r="K89" s="232"/>
      <c r="L89" s="232"/>
      <c r="M89" s="232"/>
      <c r="N89" s="222"/>
      <c r="O89" s="222"/>
      <c r="P89" s="222"/>
      <c r="Q89" s="222"/>
      <c r="R89" s="222"/>
      <c r="S89" s="222"/>
      <c r="T89" s="223"/>
      <c r="U89" s="222"/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109</v>
      </c>
      <c r="AF89" s="212">
        <v>0</v>
      </c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3"/>
      <c r="B90" s="219"/>
      <c r="C90" s="265" t="s">
        <v>241</v>
      </c>
      <c r="D90" s="224"/>
      <c r="E90" s="229">
        <v>421.54</v>
      </c>
      <c r="F90" s="232"/>
      <c r="G90" s="232"/>
      <c r="H90" s="232"/>
      <c r="I90" s="232"/>
      <c r="J90" s="232"/>
      <c r="K90" s="232"/>
      <c r="L90" s="232"/>
      <c r="M90" s="232"/>
      <c r="N90" s="222"/>
      <c r="O90" s="222"/>
      <c r="P90" s="222"/>
      <c r="Q90" s="222"/>
      <c r="R90" s="222"/>
      <c r="S90" s="222"/>
      <c r="T90" s="223"/>
      <c r="U90" s="222"/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109</v>
      </c>
      <c r="AF90" s="212">
        <v>0</v>
      </c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22.5" outlineLevel="1" x14ac:dyDescent="0.2">
      <c r="A91" s="213"/>
      <c r="B91" s="219"/>
      <c r="C91" s="265" t="s">
        <v>242</v>
      </c>
      <c r="D91" s="224"/>
      <c r="E91" s="229">
        <v>234.15</v>
      </c>
      <c r="F91" s="232"/>
      <c r="G91" s="232"/>
      <c r="H91" s="232"/>
      <c r="I91" s="232"/>
      <c r="J91" s="232"/>
      <c r="K91" s="232"/>
      <c r="L91" s="232"/>
      <c r="M91" s="232"/>
      <c r="N91" s="222"/>
      <c r="O91" s="222"/>
      <c r="P91" s="222"/>
      <c r="Q91" s="222"/>
      <c r="R91" s="222"/>
      <c r="S91" s="222"/>
      <c r="T91" s="223"/>
      <c r="U91" s="222"/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109</v>
      </c>
      <c r="AF91" s="212">
        <v>0</v>
      </c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3"/>
      <c r="B92" s="219"/>
      <c r="C92" s="265" t="s">
        <v>243</v>
      </c>
      <c r="D92" s="224"/>
      <c r="E92" s="229">
        <v>58.59</v>
      </c>
      <c r="F92" s="232"/>
      <c r="G92" s="232"/>
      <c r="H92" s="232"/>
      <c r="I92" s="232"/>
      <c r="J92" s="232"/>
      <c r="K92" s="232"/>
      <c r="L92" s="232"/>
      <c r="M92" s="232"/>
      <c r="N92" s="222"/>
      <c r="O92" s="222"/>
      <c r="P92" s="222"/>
      <c r="Q92" s="222"/>
      <c r="R92" s="222"/>
      <c r="S92" s="222"/>
      <c r="T92" s="223"/>
      <c r="U92" s="222"/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109</v>
      </c>
      <c r="AF92" s="212">
        <v>0</v>
      </c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3">
        <v>53</v>
      </c>
      <c r="B93" s="219" t="s">
        <v>244</v>
      </c>
      <c r="C93" s="264" t="s">
        <v>245</v>
      </c>
      <c r="D93" s="221" t="s">
        <v>126</v>
      </c>
      <c r="E93" s="228">
        <v>482</v>
      </c>
      <c r="F93" s="231"/>
      <c r="G93" s="232">
        <f>ROUND(E93*F93,2)</f>
        <v>0</v>
      </c>
      <c r="H93" s="231"/>
      <c r="I93" s="232">
        <f>ROUND(E93*H93,2)</f>
        <v>0</v>
      </c>
      <c r="J93" s="231"/>
      <c r="K93" s="232">
        <f>ROUND(E93*J93,2)</f>
        <v>0</v>
      </c>
      <c r="L93" s="232">
        <v>21</v>
      </c>
      <c r="M93" s="232">
        <f>G93*(1+L93/100)</f>
        <v>0</v>
      </c>
      <c r="N93" s="222">
        <v>3.6000000000000002E-4</v>
      </c>
      <c r="O93" s="222">
        <f>ROUND(E93*N93,5)</f>
        <v>0.17352000000000001</v>
      </c>
      <c r="P93" s="222">
        <v>0</v>
      </c>
      <c r="Q93" s="222">
        <f>ROUND(E93*P93,5)</f>
        <v>0</v>
      </c>
      <c r="R93" s="222"/>
      <c r="S93" s="222"/>
      <c r="T93" s="223">
        <v>0.43</v>
      </c>
      <c r="U93" s="222">
        <f>ROUND(E93*T93,2)</f>
        <v>207.26</v>
      </c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107</v>
      </c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2.5" outlineLevel="1" x14ac:dyDescent="0.2">
      <c r="A94" s="213">
        <v>54</v>
      </c>
      <c r="B94" s="219" t="s">
        <v>246</v>
      </c>
      <c r="C94" s="264" t="s">
        <v>247</v>
      </c>
      <c r="D94" s="221" t="s">
        <v>126</v>
      </c>
      <c r="E94" s="228">
        <v>19.5</v>
      </c>
      <c r="F94" s="231"/>
      <c r="G94" s="232">
        <f>ROUND(E94*F94,2)</f>
        <v>0</v>
      </c>
      <c r="H94" s="231"/>
      <c r="I94" s="232">
        <f>ROUND(E94*H94,2)</f>
        <v>0</v>
      </c>
      <c r="J94" s="231"/>
      <c r="K94" s="232">
        <f>ROUND(E94*J94,2)</f>
        <v>0</v>
      </c>
      <c r="L94" s="232">
        <v>21</v>
      </c>
      <c r="M94" s="232">
        <f>G94*(1+L94/100)</f>
        <v>0</v>
      </c>
      <c r="N94" s="222">
        <v>3.5999999999999999E-3</v>
      </c>
      <c r="O94" s="222">
        <f>ROUND(E94*N94,5)</f>
        <v>7.0199999999999999E-2</v>
      </c>
      <c r="P94" s="222">
        <v>0</v>
      </c>
      <c r="Q94" s="222">
        <f>ROUND(E94*P94,5)</f>
        <v>0</v>
      </c>
      <c r="R94" s="222"/>
      <c r="S94" s="222"/>
      <c r="T94" s="223">
        <v>4.5999999999999999E-2</v>
      </c>
      <c r="U94" s="222">
        <f>ROUND(E94*T94,2)</f>
        <v>0.9</v>
      </c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107</v>
      </c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x14ac:dyDescent="0.2">
      <c r="A95" s="214" t="s">
        <v>102</v>
      </c>
      <c r="B95" s="220" t="s">
        <v>65</v>
      </c>
      <c r="C95" s="266" t="s">
        <v>66</v>
      </c>
      <c r="D95" s="225"/>
      <c r="E95" s="230"/>
      <c r="F95" s="233"/>
      <c r="G95" s="233">
        <f>SUMIF(AE96:AE105,"&lt;&gt;NOR",G96:G105)</f>
        <v>0</v>
      </c>
      <c r="H95" s="233"/>
      <c r="I95" s="233">
        <f>SUM(I96:I105)</f>
        <v>0</v>
      </c>
      <c r="J95" s="233"/>
      <c r="K95" s="233">
        <f>SUM(K96:K105)</f>
        <v>0</v>
      </c>
      <c r="L95" s="233"/>
      <c r="M95" s="233">
        <f>SUM(M96:M105)</f>
        <v>0</v>
      </c>
      <c r="N95" s="226"/>
      <c r="O95" s="226">
        <f>SUM(O96:O105)</f>
        <v>98.860190000000003</v>
      </c>
      <c r="P95" s="226"/>
      <c r="Q95" s="226">
        <f>SUM(Q96:Q105)</f>
        <v>0</v>
      </c>
      <c r="R95" s="226"/>
      <c r="S95" s="226"/>
      <c r="T95" s="227"/>
      <c r="U95" s="226">
        <f>SUM(U96:U105)</f>
        <v>120.83999999999999</v>
      </c>
      <c r="AE95" t="s">
        <v>103</v>
      </c>
    </row>
    <row r="96" spans="1:60" outlineLevel="1" x14ac:dyDescent="0.2">
      <c r="A96" s="213">
        <v>55</v>
      </c>
      <c r="B96" s="219" t="s">
        <v>248</v>
      </c>
      <c r="C96" s="264" t="s">
        <v>249</v>
      </c>
      <c r="D96" s="221" t="s">
        <v>113</v>
      </c>
      <c r="E96" s="228">
        <v>8</v>
      </c>
      <c r="F96" s="231"/>
      <c r="G96" s="232">
        <f>ROUND(E96*F96,2)</f>
        <v>0</v>
      </c>
      <c r="H96" s="231"/>
      <c r="I96" s="232">
        <f>ROUND(E96*H96,2)</f>
        <v>0</v>
      </c>
      <c r="J96" s="231"/>
      <c r="K96" s="232">
        <f>ROUND(E96*J96,2)</f>
        <v>0</v>
      </c>
      <c r="L96" s="232">
        <v>21</v>
      </c>
      <c r="M96" s="232">
        <f>G96*(1+L96/100)</f>
        <v>0</v>
      </c>
      <c r="N96" s="222">
        <v>0.1125</v>
      </c>
      <c r="O96" s="222">
        <f>ROUND(E96*N96,5)</f>
        <v>0.9</v>
      </c>
      <c r="P96" s="222">
        <v>0</v>
      </c>
      <c r="Q96" s="222">
        <f>ROUND(E96*P96,5)</f>
        <v>0</v>
      </c>
      <c r="R96" s="222"/>
      <c r="S96" s="222"/>
      <c r="T96" s="223">
        <v>0.91800000000000004</v>
      </c>
      <c r="U96" s="222">
        <f>ROUND(E96*T96,2)</f>
        <v>7.34</v>
      </c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107</v>
      </c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ht="22.5" outlineLevel="1" x14ac:dyDescent="0.2">
      <c r="A97" s="213">
        <v>56</v>
      </c>
      <c r="B97" s="219" t="s">
        <v>250</v>
      </c>
      <c r="C97" s="264" t="s">
        <v>251</v>
      </c>
      <c r="D97" s="221" t="s">
        <v>113</v>
      </c>
      <c r="E97" s="228">
        <v>10</v>
      </c>
      <c r="F97" s="231"/>
      <c r="G97" s="232">
        <f>ROUND(E97*F97,2)</f>
        <v>0</v>
      </c>
      <c r="H97" s="231"/>
      <c r="I97" s="232">
        <f>ROUND(E97*H97,2)</f>
        <v>0</v>
      </c>
      <c r="J97" s="231"/>
      <c r="K97" s="232">
        <f>ROUND(E97*J97,2)</f>
        <v>0</v>
      </c>
      <c r="L97" s="232">
        <v>21</v>
      </c>
      <c r="M97" s="232">
        <f>G97*(1+L97/100)</f>
        <v>0</v>
      </c>
      <c r="N97" s="222">
        <v>0</v>
      </c>
      <c r="O97" s="222">
        <f>ROUND(E97*N97,5)</f>
        <v>0</v>
      </c>
      <c r="P97" s="222">
        <v>0</v>
      </c>
      <c r="Q97" s="222">
        <f>ROUND(E97*P97,5)</f>
        <v>0</v>
      </c>
      <c r="R97" s="222"/>
      <c r="S97" s="222"/>
      <c r="T97" s="223">
        <v>0.2</v>
      </c>
      <c r="U97" s="222">
        <f>ROUND(E97*T97,2)</f>
        <v>2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107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3">
        <v>57</v>
      </c>
      <c r="B98" s="219" t="s">
        <v>252</v>
      </c>
      <c r="C98" s="264" t="s">
        <v>253</v>
      </c>
      <c r="D98" s="221" t="s">
        <v>113</v>
      </c>
      <c r="E98" s="228">
        <v>1</v>
      </c>
      <c r="F98" s="231"/>
      <c r="G98" s="232">
        <f>ROUND(E98*F98,2)</f>
        <v>0</v>
      </c>
      <c r="H98" s="231"/>
      <c r="I98" s="232">
        <f>ROUND(E98*H98,2)</f>
        <v>0</v>
      </c>
      <c r="J98" s="231"/>
      <c r="K98" s="232">
        <f>ROUND(E98*J98,2)</f>
        <v>0</v>
      </c>
      <c r="L98" s="232">
        <v>21</v>
      </c>
      <c r="M98" s="232">
        <f>G98*(1+L98/100)</f>
        <v>0</v>
      </c>
      <c r="N98" s="222">
        <v>0</v>
      </c>
      <c r="O98" s="222">
        <f>ROUND(E98*N98,5)</f>
        <v>0</v>
      </c>
      <c r="P98" s="222">
        <v>0</v>
      </c>
      <c r="Q98" s="222">
        <f>ROUND(E98*P98,5)</f>
        <v>0</v>
      </c>
      <c r="R98" s="222"/>
      <c r="S98" s="222"/>
      <c r="T98" s="223">
        <v>0.2</v>
      </c>
      <c r="U98" s="222">
        <f>ROUND(E98*T98,2)</f>
        <v>0.2</v>
      </c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107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3">
        <v>58</v>
      </c>
      <c r="B99" s="219" t="s">
        <v>254</v>
      </c>
      <c r="C99" s="264" t="s">
        <v>255</v>
      </c>
      <c r="D99" s="221" t="s">
        <v>126</v>
      </c>
      <c r="E99" s="228">
        <v>67</v>
      </c>
      <c r="F99" s="231"/>
      <c r="G99" s="232">
        <f>ROUND(E99*F99,2)</f>
        <v>0</v>
      </c>
      <c r="H99" s="231"/>
      <c r="I99" s="232">
        <f>ROUND(E99*H99,2)</f>
        <v>0</v>
      </c>
      <c r="J99" s="231"/>
      <c r="K99" s="232">
        <f>ROUND(E99*J99,2)</f>
        <v>0</v>
      </c>
      <c r="L99" s="232">
        <v>21</v>
      </c>
      <c r="M99" s="232">
        <f>G99*(1+L99/100)</f>
        <v>0</v>
      </c>
      <c r="N99" s="222">
        <v>9.0000000000000006E-5</v>
      </c>
      <c r="O99" s="222">
        <f>ROUND(E99*N99,5)</f>
        <v>6.0299999999999998E-3</v>
      </c>
      <c r="P99" s="222">
        <v>0</v>
      </c>
      <c r="Q99" s="222">
        <f>ROUND(E99*P99,5)</f>
        <v>0</v>
      </c>
      <c r="R99" s="222"/>
      <c r="S99" s="222"/>
      <c r="T99" s="223">
        <v>2.1999999999999999E-2</v>
      </c>
      <c r="U99" s="222">
        <f>ROUND(E99*T99,2)</f>
        <v>1.47</v>
      </c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107</v>
      </c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ht="22.5" outlineLevel="1" x14ac:dyDescent="0.2">
      <c r="A100" s="213">
        <v>59</v>
      </c>
      <c r="B100" s="219" t="s">
        <v>256</v>
      </c>
      <c r="C100" s="264" t="s">
        <v>257</v>
      </c>
      <c r="D100" s="221" t="s">
        <v>106</v>
      </c>
      <c r="E100" s="228">
        <v>0.8</v>
      </c>
      <c r="F100" s="231"/>
      <c r="G100" s="232">
        <f>ROUND(E100*F100,2)</f>
        <v>0</v>
      </c>
      <c r="H100" s="231"/>
      <c r="I100" s="232">
        <f>ROUND(E100*H100,2)</f>
        <v>0</v>
      </c>
      <c r="J100" s="231"/>
      <c r="K100" s="232">
        <f>ROUND(E100*J100,2)</f>
        <v>0</v>
      </c>
      <c r="L100" s="232">
        <v>21</v>
      </c>
      <c r="M100" s="232">
        <f>G100*(1+L100/100)</f>
        <v>0</v>
      </c>
      <c r="N100" s="222">
        <v>2.8900000000000002E-3</v>
      </c>
      <c r="O100" s="222">
        <f>ROUND(E100*N100,5)</f>
        <v>2.31E-3</v>
      </c>
      <c r="P100" s="222">
        <v>0</v>
      </c>
      <c r="Q100" s="222">
        <f>ROUND(E100*P100,5)</f>
        <v>0</v>
      </c>
      <c r="R100" s="222"/>
      <c r="S100" s="222"/>
      <c r="T100" s="223">
        <v>0.3</v>
      </c>
      <c r="U100" s="222">
        <f>ROUND(E100*T100,2)</f>
        <v>0.24</v>
      </c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107</v>
      </c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3"/>
      <c r="B101" s="219"/>
      <c r="C101" s="265" t="s">
        <v>258</v>
      </c>
      <c r="D101" s="224"/>
      <c r="E101" s="229">
        <v>0.8</v>
      </c>
      <c r="F101" s="232"/>
      <c r="G101" s="232"/>
      <c r="H101" s="232"/>
      <c r="I101" s="232"/>
      <c r="J101" s="232"/>
      <c r="K101" s="232"/>
      <c r="L101" s="232"/>
      <c r="M101" s="232"/>
      <c r="N101" s="222"/>
      <c r="O101" s="222"/>
      <c r="P101" s="222"/>
      <c r="Q101" s="222"/>
      <c r="R101" s="222"/>
      <c r="S101" s="222"/>
      <c r="T101" s="223"/>
      <c r="U101" s="222"/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109</v>
      </c>
      <c r="AF101" s="212">
        <v>0</v>
      </c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ht="22.5" outlineLevel="1" x14ac:dyDescent="0.2">
      <c r="A102" s="213">
        <v>60</v>
      </c>
      <c r="B102" s="219" t="s">
        <v>259</v>
      </c>
      <c r="C102" s="264" t="s">
        <v>260</v>
      </c>
      <c r="D102" s="221" t="s">
        <v>126</v>
      </c>
      <c r="E102" s="228">
        <v>208</v>
      </c>
      <c r="F102" s="231"/>
      <c r="G102" s="232">
        <f>ROUND(E102*F102,2)</f>
        <v>0</v>
      </c>
      <c r="H102" s="231"/>
      <c r="I102" s="232">
        <f>ROUND(E102*H102,2)</f>
        <v>0</v>
      </c>
      <c r="J102" s="231"/>
      <c r="K102" s="232">
        <f>ROUND(E102*J102,2)</f>
        <v>0</v>
      </c>
      <c r="L102" s="232">
        <v>21</v>
      </c>
      <c r="M102" s="232">
        <f>G102*(1+L102/100)</f>
        <v>0</v>
      </c>
      <c r="N102" s="222">
        <v>0.26980999999999999</v>
      </c>
      <c r="O102" s="222">
        <f>ROUND(E102*N102,5)</f>
        <v>56.120480000000001</v>
      </c>
      <c r="P102" s="222">
        <v>0</v>
      </c>
      <c r="Q102" s="222">
        <f>ROUND(E102*P102,5)</f>
        <v>0</v>
      </c>
      <c r="R102" s="222"/>
      <c r="S102" s="222"/>
      <c r="T102" s="223">
        <v>0.27200000000000002</v>
      </c>
      <c r="U102" s="222">
        <f>ROUND(E102*T102,2)</f>
        <v>56.58</v>
      </c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107</v>
      </c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22.5" outlineLevel="1" x14ac:dyDescent="0.2">
      <c r="A103" s="213">
        <v>61</v>
      </c>
      <c r="B103" s="219" t="s">
        <v>261</v>
      </c>
      <c r="C103" s="264" t="s">
        <v>262</v>
      </c>
      <c r="D103" s="221" t="s">
        <v>126</v>
      </c>
      <c r="E103" s="228">
        <v>189</v>
      </c>
      <c r="F103" s="231"/>
      <c r="G103" s="232">
        <f>ROUND(E103*F103,2)</f>
        <v>0</v>
      </c>
      <c r="H103" s="231"/>
      <c r="I103" s="232">
        <f>ROUND(E103*H103,2)</f>
        <v>0</v>
      </c>
      <c r="J103" s="231"/>
      <c r="K103" s="232">
        <f>ROUND(E103*J103,2)</f>
        <v>0</v>
      </c>
      <c r="L103" s="232">
        <v>21</v>
      </c>
      <c r="M103" s="232">
        <f>G103*(1+L103/100)</f>
        <v>0</v>
      </c>
      <c r="N103" s="222">
        <v>0.22133</v>
      </c>
      <c r="O103" s="222">
        <f>ROUND(E103*N103,5)</f>
        <v>41.83137</v>
      </c>
      <c r="P103" s="222">
        <v>0</v>
      </c>
      <c r="Q103" s="222">
        <f>ROUND(E103*P103,5)</f>
        <v>0</v>
      </c>
      <c r="R103" s="222"/>
      <c r="S103" s="222"/>
      <c r="T103" s="223">
        <v>0.27200000000000002</v>
      </c>
      <c r="U103" s="222">
        <f>ROUND(E103*T103,2)</f>
        <v>51.41</v>
      </c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107</v>
      </c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3">
        <v>62</v>
      </c>
      <c r="B104" s="219" t="s">
        <v>263</v>
      </c>
      <c r="C104" s="264" t="s">
        <v>264</v>
      </c>
      <c r="D104" s="221" t="s">
        <v>126</v>
      </c>
      <c r="E104" s="228">
        <v>19.5</v>
      </c>
      <c r="F104" s="231"/>
      <c r="G104" s="232">
        <f>ROUND(E104*F104,2)</f>
        <v>0</v>
      </c>
      <c r="H104" s="231"/>
      <c r="I104" s="232">
        <f>ROUND(E104*H104,2)</f>
        <v>0</v>
      </c>
      <c r="J104" s="231"/>
      <c r="K104" s="232">
        <f>ROUND(E104*J104,2)</f>
        <v>0</v>
      </c>
      <c r="L104" s="232">
        <v>21</v>
      </c>
      <c r="M104" s="232">
        <f>G104*(1+L104/100)</f>
        <v>0</v>
      </c>
      <c r="N104" s="222">
        <v>0</v>
      </c>
      <c r="O104" s="222">
        <f>ROUND(E104*N104,5)</f>
        <v>0</v>
      </c>
      <c r="P104" s="222">
        <v>0</v>
      </c>
      <c r="Q104" s="222">
        <f>ROUND(E104*P104,5)</f>
        <v>0</v>
      </c>
      <c r="R104" s="222"/>
      <c r="S104" s="222"/>
      <c r="T104" s="223">
        <v>5.5E-2</v>
      </c>
      <c r="U104" s="222">
        <f>ROUND(E104*T104,2)</f>
        <v>1.07</v>
      </c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107</v>
      </c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3">
        <v>63</v>
      </c>
      <c r="B105" s="219" t="s">
        <v>265</v>
      </c>
      <c r="C105" s="264" t="s">
        <v>266</v>
      </c>
      <c r="D105" s="221" t="s">
        <v>126</v>
      </c>
      <c r="E105" s="228">
        <v>4.8600000000000003</v>
      </c>
      <c r="F105" s="231"/>
      <c r="G105" s="232">
        <f>ROUND(E105*F105,2)</f>
        <v>0</v>
      </c>
      <c r="H105" s="231"/>
      <c r="I105" s="232">
        <f>ROUND(E105*H105,2)</f>
        <v>0</v>
      </c>
      <c r="J105" s="231"/>
      <c r="K105" s="232">
        <f>ROUND(E105*J105,2)</f>
        <v>0</v>
      </c>
      <c r="L105" s="232">
        <v>21</v>
      </c>
      <c r="M105" s="232">
        <f>G105*(1+L105/100)</f>
        <v>0</v>
      </c>
      <c r="N105" s="222">
        <v>0</v>
      </c>
      <c r="O105" s="222">
        <f>ROUND(E105*N105,5)</f>
        <v>0</v>
      </c>
      <c r="P105" s="222">
        <v>0</v>
      </c>
      <c r="Q105" s="222">
        <f>ROUND(E105*P105,5)</f>
        <v>0</v>
      </c>
      <c r="R105" s="222"/>
      <c r="S105" s="222"/>
      <c r="T105" s="223">
        <v>0.11</v>
      </c>
      <c r="U105" s="222">
        <f>ROUND(E105*T105,2)</f>
        <v>0.53</v>
      </c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107</v>
      </c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x14ac:dyDescent="0.2">
      <c r="A106" s="214" t="s">
        <v>102</v>
      </c>
      <c r="B106" s="220" t="s">
        <v>67</v>
      </c>
      <c r="C106" s="266" t="s">
        <v>68</v>
      </c>
      <c r="D106" s="225"/>
      <c r="E106" s="230"/>
      <c r="F106" s="233"/>
      <c r="G106" s="233">
        <f>SUMIF(AE107:AE109,"&lt;&gt;NOR",G107:G109)</f>
        <v>0</v>
      </c>
      <c r="H106" s="233"/>
      <c r="I106" s="233">
        <f>SUM(I107:I109)</f>
        <v>0</v>
      </c>
      <c r="J106" s="233"/>
      <c r="K106" s="233">
        <f>SUM(K107:K109)</f>
        <v>0</v>
      </c>
      <c r="L106" s="233"/>
      <c r="M106" s="233">
        <f>SUM(M107:M109)</f>
        <v>0</v>
      </c>
      <c r="N106" s="226"/>
      <c r="O106" s="226">
        <f>SUM(O107:O109)</f>
        <v>0</v>
      </c>
      <c r="P106" s="226"/>
      <c r="Q106" s="226">
        <f>SUM(Q107:Q109)</f>
        <v>0.63800000000000001</v>
      </c>
      <c r="R106" s="226"/>
      <c r="S106" s="226"/>
      <c r="T106" s="227"/>
      <c r="U106" s="226">
        <f>SUM(U107:U109)</f>
        <v>25.8</v>
      </c>
      <c r="AE106" t="s">
        <v>103</v>
      </c>
    </row>
    <row r="107" spans="1:60" outlineLevel="1" x14ac:dyDescent="0.2">
      <c r="A107" s="213">
        <v>64</v>
      </c>
      <c r="B107" s="219" t="s">
        <v>267</v>
      </c>
      <c r="C107" s="264" t="s">
        <v>268</v>
      </c>
      <c r="D107" s="221" t="s">
        <v>113</v>
      </c>
      <c r="E107" s="228">
        <v>2</v>
      </c>
      <c r="F107" s="231"/>
      <c r="G107" s="232">
        <f>ROUND(E107*F107,2)</f>
        <v>0</v>
      </c>
      <c r="H107" s="231"/>
      <c r="I107" s="232">
        <f>ROUND(E107*H107,2)</f>
        <v>0</v>
      </c>
      <c r="J107" s="231"/>
      <c r="K107" s="232">
        <f>ROUND(E107*J107,2)</f>
        <v>0</v>
      </c>
      <c r="L107" s="232">
        <v>21</v>
      </c>
      <c r="M107" s="232">
        <f>G107*(1+L107/100)</f>
        <v>0</v>
      </c>
      <c r="N107" s="222">
        <v>0</v>
      </c>
      <c r="O107" s="222">
        <f>ROUND(E107*N107,5)</f>
        <v>0</v>
      </c>
      <c r="P107" s="222">
        <v>4.0000000000000001E-3</v>
      </c>
      <c r="Q107" s="222">
        <f>ROUND(E107*P107,5)</f>
        <v>8.0000000000000002E-3</v>
      </c>
      <c r="R107" s="222"/>
      <c r="S107" s="222"/>
      <c r="T107" s="223">
        <v>0.17399999999999999</v>
      </c>
      <c r="U107" s="222">
        <f>ROUND(E107*T107,2)</f>
        <v>0.35</v>
      </c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107</v>
      </c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3">
        <v>65</v>
      </c>
      <c r="B108" s="219" t="s">
        <v>269</v>
      </c>
      <c r="C108" s="264" t="s">
        <v>270</v>
      </c>
      <c r="D108" s="221" t="s">
        <v>113</v>
      </c>
      <c r="E108" s="228">
        <v>1</v>
      </c>
      <c r="F108" s="231"/>
      <c r="G108" s="232">
        <f>ROUND(E108*F108,2)</f>
        <v>0</v>
      </c>
      <c r="H108" s="231"/>
      <c r="I108" s="232">
        <f>ROUND(E108*H108,2)</f>
        <v>0</v>
      </c>
      <c r="J108" s="231"/>
      <c r="K108" s="232">
        <f>ROUND(E108*J108,2)</f>
        <v>0</v>
      </c>
      <c r="L108" s="232">
        <v>21</v>
      </c>
      <c r="M108" s="232">
        <f>G108*(1+L108/100)</f>
        <v>0</v>
      </c>
      <c r="N108" s="222">
        <v>0</v>
      </c>
      <c r="O108" s="222">
        <f>ROUND(E108*N108,5)</f>
        <v>0</v>
      </c>
      <c r="P108" s="222">
        <v>0</v>
      </c>
      <c r="Q108" s="222">
        <f>ROUND(E108*P108,5)</f>
        <v>0</v>
      </c>
      <c r="R108" s="222"/>
      <c r="S108" s="222"/>
      <c r="T108" s="223">
        <v>0.25</v>
      </c>
      <c r="U108" s="222">
        <f>ROUND(E108*T108,2)</f>
        <v>0.25</v>
      </c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107</v>
      </c>
      <c r="AF108" s="212"/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22.5" outlineLevel="1" x14ac:dyDescent="0.2">
      <c r="A109" s="213">
        <v>66</v>
      </c>
      <c r="B109" s="219" t="s">
        <v>271</v>
      </c>
      <c r="C109" s="264" t="s">
        <v>272</v>
      </c>
      <c r="D109" s="221" t="s">
        <v>126</v>
      </c>
      <c r="E109" s="228">
        <v>63</v>
      </c>
      <c r="F109" s="231"/>
      <c r="G109" s="232">
        <f>ROUND(E109*F109,2)</f>
        <v>0</v>
      </c>
      <c r="H109" s="231"/>
      <c r="I109" s="232">
        <f>ROUND(E109*H109,2)</f>
        <v>0</v>
      </c>
      <c r="J109" s="231"/>
      <c r="K109" s="232">
        <f>ROUND(E109*J109,2)</f>
        <v>0</v>
      </c>
      <c r="L109" s="232">
        <v>21</v>
      </c>
      <c r="M109" s="232">
        <f>G109*(1+L109/100)</f>
        <v>0</v>
      </c>
      <c r="N109" s="222">
        <v>0</v>
      </c>
      <c r="O109" s="222">
        <f>ROUND(E109*N109,5)</f>
        <v>0</v>
      </c>
      <c r="P109" s="222">
        <v>0.01</v>
      </c>
      <c r="Q109" s="222">
        <f>ROUND(E109*P109,5)</f>
        <v>0.63</v>
      </c>
      <c r="R109" s="222"/>
      <c r="S109" s="222"/>
      <c r="T109" s="223">
        <v>0.4</v>
      </c>
      <c r="U109" s="222">
        <f>ROUND(E109*T109,2)</f>
        <v>25.2</v>
      </c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107</v>
      </c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x14ac:dyDescent="0.2">
      <c r="A110" s="214" t="s">
        <v>102</v>
      </c>
      <c r="B110" s="220" t="s">
        <v>69</v>
      </c>
      <c r="C110" s="266" t="s">
        <v>70</v>
      </c>
      <c r="D110" s="225"/>
      <c r="E110" s="230"/>
      <c r="F110" s="233"/>
      <c r="G110" s="233">
        <f>SUMIF(AE111:AE115,"&lt;&gt;NOR",G111:G115)</f>
        <v>0</v>
      </c>
      <c r="H110" s="233"/>
      <c r="I110" s="233">
        <f>SUM(I111:I115)</f>
        <v>0</v>
      </c>
      <c r="J110" s="233"/>
      <c r="K110" s="233">
        <f>SUM(K111:K115)</f>
        <v>0</v>
      </c>
      <c r="L110" s="233"/>
      <c r="M110" s="233">
        <f>SUM(M111:M115)</f>
        <v>0</v>
      </c>
      <c r="N110" s="226"/>
      <c r="O110" s="226">
        <f>SUM(O111:O115)</f>
        <v>0</v>
      </c>
      <c r="P110" s="226"/>
      <c r="Q110" s="226">
        <f>SUM(Q111:Q115)</f>
        <v>0</v>
      </c>
      <c r="R110" s="226"/>
      <c r="S110" s="226"/>
      <c r="T110" s="227"/>
      <c r="U110" s="226">
        <f>SUM(U111:U115)</f>
        <v>20.74</v>
      </c>
      <c r="AE110" t="s">
        <v>103</v>
      </c>
    </row>
    <row r="111" spans="1:60" outlineLevel="1" x14ac:dyDescent="0.2">
      <c r="A111" s="213">
        <v>67</v>
      </c>
      <c r="B111" s="219" t="s">
        <v>273</v>
      </c>
      <c r="C111" s="264" t="s">
        <v>274</v>
      </c>
      <c r="D111" s="221" t="s">
        <v>275</v>
      </c>
      <c r="E111" s="228">
        <v>190.30591000000001</v>
      </c>
      <c r="F111" s="231"/>
      <c r="G111" s="232">
        <f>ROUND(E111*F111,2)</f>
        <v>0</v>
      </c>
      <c r="H111" s="231"/>
      <c r="I111" s="232">
        <f>ROUND(E111*H111,2)</f>
        <v>0</v>
      </c>
      <c r="J111" s="231"/>
      <c r="K111" s="232">
        <f>ROUND(E111*J111,2)</f>
        <v>0</v>
      </c>
      <c r="L111" s="232">
        <v>21</v>
      </c>
      <c r="M111" s="232">
        <f>G111*(1+L111/100)</f>
        <v>0</v>
      </c>
      <c r="N111" s="222">
        <v>0</v>
      </c>
      <c r="O111" s="222">
        <f>ROUND(E111*N111,5)</f>
        <v>0</v>
      </c>
      <c r="P111" s="222">
        <v>0</v>
      </c>
      <c r="Q111" s="222">
        <f>ROUND(E111*P111,5)</f>
        <v>0</v>
      </c>
      <c r="R111" s="222"/>
      <c r="S111" s="222"/>
      <c r="T111" s="223">
        <v>0.01</v>
      </c>
      <c r="U111" s="222">
        <f>ROUND(E111*T111,2)</f>
        <v>1.9</v>
      </c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107</v>
      </c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3">
        <v>68</v>
      </c>
      <c r="B112" s="219" t="s">
        <v>276</v>
      </c>
      <c r="C112" s="264" t="s">
        <v>277</v>
      </c>
      <c r="D112" s="221" t="s">
        <v>275</v>
      </c>
      <c r="E112" s="228">
        <v>190.30591000000001</v>
      </c>
      <c r="F112" s="231"/>
      <c r="G112" s="232">
        <f>ROUND(E112*F112,2)</f>
        <v>0</v>
      </c>
      <c r="H112" s="231"/>
      <c r="I112" s="232">
        <f>ROUND(E112*H112,2)</f>
        <v>0</v>
      </c>
      <c r="J112" s="231"/>
      <c r="K112" s="232">
        <f>ROUND(E112*J112,2)</f>
        <v>0</v>
      </c>
      <c r="L112" s="232">
        <v>21</v>
      </c>
      <c r="M112" s="232">
        <f>G112*(1+L112/100)</f>
        <v>0</v>
      </c>
      <c r="N112" s="222">
        <v>0</v>
      </c>
      <c r="O112" s="222">
        <f>ROUND(E112*N112,5)</f>
        <v>0</v>
      </c>
      <c r="P112" s="222">
        <v>0</v>
      </c>
      <c r="Q112" s="222">
        <f>ROUND(E112*P112,5)</f>
        <v>0</v>
      </c>
      <c r="R112" s="222"/>
      <c r="S112" s="222"/>
      <c r="T112" s="223">
        <v>0</v>
      </c>
      <c r="U112" s="222">
        <f>ROUND(E112*T112,2)</f>
        <v>0</v>
      </c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107</v>
      </c>
      <c r="AF112" s="212"/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3">
        <v>69</v>
      </c>
      <c r="B113" s="219" t="s">
        <v>278</v>
      </c>
      <c r="C113" s="264" t="s">
        <v>279</v>
      </c>
      <c r="D113" s="221" t="s">
        <v>275</v>
      </c>
      <c r="E113" s="228">
        <v>190.30591000000001</v>
      </c>
      <c r="F113" s="231"/>
      <c r="G113" s="232">
        <f>ROUND(E113*F113,2)</f>
        <v>0</v>
      </c>
      <c r="H113" s="231"/>
      <c r="I113" s="232">
        <f>ROUND(E113*H113,2)</f>
        <v>0</v>
      </c>
      <c r="J113" s="231"/>
      <c r="K113" s="232">
        <f>ROUND(E113*J113,2)</f>
        <v>0</v>
      </c>
      <c r="L113" s="232">
        <v>21</v>
      </c>
      <c r="M113" s="232">
        <f>G113*(1+L113/100)</f>
        <v>0</v>
      </c>
      <c r="N113" s="222">
        <v>0</v>
      </c>
      <c r="O113" s="222">
        <f>ROUND(E113*N113,5)</f>
        <v>0</v>
      </c>
      <c r="P113" s="222">
        <v>0</v>
      </c>
      <c r="Q113" s="222">
        <f>ROUND(E113*P113,5)</f>
        <v>0</v>
      </c>
      <c r="R113" s="222"/>
      <c r="S113" s="222"/>
      <c r="T113" s="223">
        <v>9.9000000000000005E-2</v>
      </c>
      <c r="U113" s="222">
        <f>ROUND(E113*T113,2)</f>
        <v>18.84</v>
      </c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107</v>
      </c>
      <c r="AF113" s="212"/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3">
        <v>70</v>
      </c>
      <c r="B114" s="219" t="s">
        <v>280</v>
      </c>
      <c r="C114" s="264" t="s">
        <v>281</v>
      </c>
      <c r="D114" s="221" t="s">
        <v>275</v>
      </c>
      <c r="E114" s="228">
        <v>189.18545</v>
      </c>
      <c r="F114" s="231"/>
      <c r="G114" s="232">
        <f>ROUND(E114*F114,2)</f>
        <v>0</v>
      </c>
      <c r="H114" s="231"/>
      <c r="I114" s="232">
        <f>ROUND(E114*H114,2)</f>
        <v>0</v>
      </c>
      <c r="J114" s="231"/>
      <c r="K114" s="232">
        <f>ROUND(E114*J114,2)</f>
        <v>0</v>
      </c>
      <c r="L114" s="232">
        <v>21</v>
      </c>
      <c r="M114" s="232">
        <f>G114*(1+L114/100)</f>
        <v>0</v>
      </c>
      <c r="N114" s="222">
        <v>0</v>
      </c>
      <c r="O114" s="222">
        <f>ROUND(E114*N114,5)</f>
        <v>0</v>
      </c>
      <c r="P114" s="222">
        <v>0</v>
      </c>
      <c r="Q114" s="222">
        <f>ROUND(E114*P114,5)</f>
        <v>0</v>
      </c>
      <c r="R114" s="222"/>
      <c r="S114" s="222"/>
      <c r="T114" s="223">
        <v>0</v>
      </c>
      <c r="U114" s="222">
        <f>ROUND(E114*T114,2)</f>
        <v>0</v>
      </c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107</v>
      </c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3">
        <v>71</v>
      </c>
      <c r="B115" s="219" t="s">
        <v>282</v>
      </c>
      <c r="C115" s="264" t="s">
        <v>283</v>
      </c>
      <c r="D115" s="221" t="s">
        <v>275</v>
      </c>
      <c r="E115" s="228">
        <v>1.12046</v>
      </c>
      <c r="F115" s="231"/>
      <c r="G115" s="232">
        <f>ROUND(E115*F115,2)</f>
        <v>0</v>
      </c>
      <c r="H115" s="231"/>
      <c r="I115" s="232">
        <f>ROUND(E115*H115,2)</f>
        <v>0</v>
      </c>
      <c r="J115" s="231"/>
      <c r="K115" s="232">
        <f>ROUND(E115*J115,2)</f>
        <v>0</v>
      </c>
      <c r="L115" s="232">
        <v>21</v>
      </c>
      <c r="M115" s="232">
        <f>G115*(1+L115/100)</f>
        <v>0</v>
      </c>
      <c r="N115" s="222">
        <v>0</v>
      </c>
      <c r="O115" s="222">
        <f>ROUND(E115*N115,5)</f>
        <v>0</v>
      </c>
      <c r="P115" s="222">
        <v>0</v>
      </c>
      <c r="Q115" s="222">
        <f>ROUND(E115*P115,5)</f>
        <v>0</v>
      </c>
      <c r="R115" s="222"/>
      <c r="S115" s="222"/>
      <c r="T115" s="223">
        <v>0</v>
      </c>
      <c r="U115" s="222">
        <f>ROUND(E115*T115,2)</f>
        <v>0</v>
      </c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107</v>
      </c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x14ac:dyDescent="0.2">
      <c r="A116" s="214" t="s">
        <v>102</v>
      </c>
      <c r="B116" s="220" t="s">
        <v>71</v>
      </c>
      <c r="C116" s="266" t="s">
        <v>72</v>
      </c>
      <c r="D116" s="225"/>
      <c r="E116" s="230"/>
      <c r="F116" s="233"/>
      <c r="G116" s="233">
        <f>SUMIF(AE117:AE117,"&lt;&gt;NOR",G117:G117)</f>
        <v>0</v>
      </c>
      <c r="H116" s="233"/>
      <c r="I116" s="233">
        <f>SUM(I117:I117)</f>
        <v>0</v>
      </c>
      <c r="J116" s="233"/>
      <c r="K116" s="233">
        <f>SUM(K117:K117)</f>
        <v>0</v>
      </c>
      <c r="L116" s="233"/>
      <c r="M116" s="233">
        <f>SUM(M117:M117)</f>
        <v>0</v>
      </c>
      <c r="N116" s="226"/>
      <c r="O116" s="226">
        <f>SUM(O117:O117)</f>
        <v>0</v>
      </c>
      <c r="P116" s="226"/>
      <c r="Q116" s="226">
        <f>SUM(Q117:Q117)</f>
        <v>0</v>
      </c>
      <c r="R116" s="226"/>
      <c r="S116" s="226"/>
      <c r="T116" s="227"/>
      <c r="U116" s="226">
        <f>SUM(U117:U117)</f>
        <v>372.09</v>
      </c>
      <c r="AE116" t="s">
        <v>103</v>
      </c>
    </row>
    <row r="117" spans="1:60" outlineLevel="1" x14ac:dyDescent="0.2">
      <c r="A117" s="213">
        <v>72</v>
      </c>
      <c r="B117" s="219" t="s">
        <v>284</v>
      </c>
      <c r="C117" s="264" t="s">
        <v>285</v>
      </c>
      <c r="D117" s="221" t="s">
        <v>275</v>
      </c>
      <c r="E117" s="228">
        <v>954.07709999999997</v>
      </c>
      <c r="F117" s="231"/>
      <c r="G117" s="232">
        <f>ROUND(E117*F117,2)</f>
        <v>0</v>
      </c>
      <c r="H117" s="231"/>
      <c r="I117" s="232">
        <f>ROUND(E117*H117,2)</f>
        <v>0</v>
      </c>
      <c r="J117" s="231"/>
      <c r="K117" s="232">
        <f>ROUND(E117*J117,2)</f>
        <v>0</v>
      </c>
      <c r="L117" s="232">
        <v>21</v>
      </c>
      <c r="M117" s="232">
        <f>G117*(1+L117/100)</f>
        <v>0</v>
      </c>
      <c r="N117" s="222">
        <v>0</v>
      </c>
      <c r="O117" s="222">
        <f>ROUND(E117*N117,5)</f>
        <v>0</v>
      </c>
      <c r="P117" s="222">
        <v>0</v>
      </c>
      <c r="Q117" s="222">
        <f>ROUND(E117*P117,5)</f>
        <v>0</v>
      </c>
      <c r="R117" s="222"/>
      <c r="S117" s="222"/>
      <c r="T117" s="223">
        <v>0.39</v>
      </c>
      <c r="U117" s="222">
        <f>ROUND(E117*T117,2)</f>
        <v>372.09</v>
      </c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 t="s">
        <v>107</v>
      </c>
      <c r="AF117" s="212"/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x14ac:dyDescent="0.2">
      <c r="A118" s="214" t="s">
        <v>102</v>
      </c>
      <c r="B118" s="220" t="s">
        <v>73</v>
      </c>
      <c r="C118" s="266" t="s">
        <v>26</v>
      </c>
      <c r="D118" s="225"/>
      <c r="E118" s="230"/>
      <c r="F118" s="233"/>
      <c r="G118" s="233">
        <f>SUMIF(AE119:AE123,"&lt;&gt;NOR",G119:G123)</f>
        <v>0</v>
      </c>
      <c r="H118" s="233"/>
      <c r="I118" s="233">
        <f>SUM(I119:I123)</f>
        <v>0</v>
      </c>
      <c r="J118" s="233"/>
      <c r="K118" s="233">
        <f>SUM(K119:K123)</f>
        <v>0</v>
      </c>
      <c r="L118" s="233"/>
      <c r="M118" s="233">
        <f>SUM(M119:M123)</f>
        <v>0</v>
      </c>
      <c r="N118" s="226"/>
      <c r="O118" s="226">
        <f>SUM(O119:O123)</f>
        <v>0</v>
      </c>
      <c r="P118" s="226"/>
      <c r="Q118" s="226">
        <f>SUM(Q119:Q123)</f>
        <v>0</v>
      </c>
      <c r="R118" s="226"/>
      <c r="S118" s="226"/>
      <c r="T118" s="227"/>
      <c r="U118" s="226">
        <f>SUM(U119:U123)</f>
        <v>0</v>
      </c>
      <c r="AE118" t="s">
        <v>103</v>
      </c>
    </row>
    <row r="119" spans="1:60" outlineLevel="1" x14ac:dyDescent="0.2">
      <c r="A119" s="213">
        <v>73</v>
      </c>
      <c r="B119" s="219" t="s">
        <v>59</v>
      </c>
      <c r="C119" s="264" t="s">
        <v>286</v>
      </c>
      <c r="D119" s="221" t="s">
        <v>287</v>
      </c>
      <c r="E119" s="228">
        <v>1</v>
      </c>
      <c r="F119" s="231"/>
      <c r="G119" s="232">
        <f>ROUND(E119*F119,2)</f>
        <v>0</v>
      </c>
      <c r="H119" s="231"/>
      <c r="I119" s="232">
        <f>ROUND(E119*H119,2)</f>
        <v>0</v>
      </c>
      <c r="J119" s="231"/>
      <c r="K119" s="232">
        <f>ROUND(E119*J119,2)</f>
        <v>0</v>
      </c>
      <c r="L119" s="232">
        <v>21</v>
      </c>
      <c r="M119" s="232">
        <f>G119*(1+L119/100)</f>
        <v>0</v>
      </c>
      <c r="N119" s="222">
        <v>0</v>
      </c>
      <c r="O119" s="222">
        <f>ROUND(E119*N119,5)</f>
        <v>0</v>
      </c>
      <c r="P119" s="222">
        <v>0</v>
      </c>
      <c r="Q119" s="222">
        <f>ROUND(E119*P119,5)</f>
        <v>0</v>
      </c>
      <c r="R119" s="222"/>
      <c r="S119" s="222"/>
      <c r="T119" s="223">
        <v>0</v>
      </c>
      <c r="U119" s="222">
        <f>ROUND(E119*T119,2)</f>
        <v>0</v>
      </c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107</v>
      </c>
      <c r="AF119" s="212"/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ht="22.5" outlineLevel="1" x14ac:dyDescent="0.2">
      <c r="A120" s="213">
        <v>74</v>
      </c>
      <c r="B120" s="219" t="s">
        <v>288</v>
      </c>
      <c r="C120" s="264" t="s">
        <v>289</v>
      </c>
      <c r="D120" s="221" t="s">
        <v>287</v>
      </c>
      <c r="E120" s="228">
        <v>1</v>
      </c>
      <c r="F120" s="231"/>
      <c r="G120" s="232">
        <f>ROUND(E120*F120,2)</f>
        <v>0</v>
      </c>
      <c r="H120" s="231"/>
      <c r="I120" s="232">
        <f>ROUND(E120*H120,2)</f>
        <v>0</v>
      </c>
      <c r="J120" s="231"/>
      <c r="K120" s="232">
        <f>ROUND(E120*J120,2)</f>
        <v>0</v>
      </c>
      <c r="L120" s="232">
        <v>21</v>
      </c>
      <c r="M120" s="232">
        <f>G120*(1+L120/100)</f>
        <v>0</v>
      </c>
      <c r="N120" s="222">
        <v>0</v>
      </c>
      <c r="O120" s="222">
        <f>ROUND(E120*N120,5)</f>
        <v>0</v>
      </c>
      <c r="P120" s="222">
        <v>0</v>
      </c>
      <c r="Q120" s="222">
        <f>ROUND(E120*P120,5)</f>
        <v>0</v>
      </c>
      <c r="R120" s="222"/>
      <c r="S120" s="222"/>
      <c r="T120" s="223">
        <v>0</v>
      </c>
      <c r="U120" s="222">
        <f>ROUND(E120*T120,2)</f>
        <v>0</v>
      </c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107</v>
      </c>
      <c r="AF120" s="212"/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ht="22.5" outlineLevel="1" x14ac:dyDescent="0.2">
      <c r="A121" s="213">
        <v>75</v>
      </c>
      <c r="B121" s="219" t="s">
        <v>290</v>
      </c>
      <c r="C121" s="264" t="s">
        <v>291</v>
      </c>
      <c r="D121" s="221" t="s">
        <v>287</v>
      </c>
      <c r="E121" s="228">
        <v>1</v>
      </c>
      <c r="F121" s="231"/>
      <c r="G121" s="232">
        <f>ROUND(E121*F121,2)</f>
        <v>0</v>
      </c>
      <c r="H121" s="231"/>
      <c r="I121" s="232">
        <f>ROUND(E121*H121,2)</f>
        <v>0</v>
      </c>
      <c r="J121" s="231"/>
      <c r="K121" s="232">
        <f>ROUND(E121*J121,2)</f>
        <v>0</v>
      </c>
      <c r="L121" s="232">
        <v>21</v>
      </c>
      <c r="M121" s="232">
        <f>G121*(1+L121/100)</f>
        <v>0</v>
      </c>
      <c r="N121" s="222">
        <v>0</v>
      </c>
      <c r="O121" s="222">
        <f>ROUND(E121*N121,5)</f>
        <v>0</v>
      </c>
      <c r="P121" s="222">
        <v>0</v>
      </c>
      <c r="Q121" s="222">
        <f>ROUND(E121*P121,5)</f>
        <v>0</v>
      </c>
      <c r="R121" s="222"/>
      <c r="S121" s="222"/>
      <c r="T121" s="223">
        <v>0</v>
      </c>
      <c r="U121" s="222">
        <f>ROUND(E121*T121,2)</f>
        <v>0</v>
      </c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107</v>
      </c>
      <c r="AF121" s="212"/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3">
        <v>76</v>
      </c>
      <c r="B122" s="219" t="s">
        <v>292</v>
      </c>
      <c r="C122" s="264" t="s">
        <v>293</v>
      </c>
      <c r="D122" s="221" t="s">
        <v>287</v>
      </c>
      <c r="E122" s="228">
        <v>1</v>
      </c>
      <c r="F122" s="231"/>
      <c r="G122" s="232">
        <f>ROUND(E122*F122,2)</f>
        <v>0</v>
      </c>
      <c r="H122" s="231"/>
      <c r="I122" s="232">
        <f>ROUND(E122*H122,2)</f>
        <v>0</v>
      </c>
      <c r="J122" s="231"/>
      <c r="K122" s="232">
        <f>ROUND(E122*J122,2)</f>
        <v>0</v>
      </c>
      <c r="L122" s="232">
        <v>21</v>
      </c>
      <c r="M122" s="232">
        <f>G122*(1+L122/100)</f>
        <v>0</v>
      </c>
      <c r="N122" s="222">
        <v>0</v>
      </c>
      <c r="O122" s="222">
        <f>ROUND(E122*N122,5)</f>
        <v>0</v>
      </c>
      <c r="P122" s="222">
        <v>0</v>
      </c>
      <c r="Q122" s="222">
        <f>ROUND(E122*P122,5)</f>
        <v>0</v>
      </c>
      <c r="R122" s="222"/>
      <c r="S122" s="222"/>
      <c r="T122" s="223">
        <v>0</v>
      </c>
      <c r="U122" s="222">
        <f>ROUND(E122*T122,2)</f>
        <v>0</v>
      </c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107</v>
      </c>
      <c r="AF122" s="212"/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3">
        <v>77</v>
      </c>
      <c r="B123" s="219" t="s">
        <v>294</v>
      </c>
      <c r="C123" s="264" t="s">
        <v>295</v>
      </c>
      <c r="D123" s="221" t="s">
        <v>287</v>
      </c>
      <c r="E123" s="228">
        <v>1</v>
      </c>
      <c r="F123" s="231"/>
      <c r="G123" s="232">
        <f>ROUND(E123*F123,2)</f>
        <v>0</v>
      </c>
      <c r="H123" s="231"/>
      <c r="I123" s="232">
        <f>ROUND(E123*H123,2)</f>
        <v>0</v>
      </c>
      <c r="J123" s="231"/>
      <c r="K123" s="232">
        <f>ROUND(E123*J123,2)</f>
        <v>0</v>
      </c>
      <c r="L123" s="232">
        <v>21</v>
      </c>
      <c r="M123" s="232">
        <f>G123*(1+L123/100)</f>
        <v>0</v>
      </c>
      <c r="N123" s="222">
        <v>0</v>
      </c>
      <c r="O123" s="222">
        <f>ROUND(E123*N123,5)</f>
        <v>0</v>
      </c>
      <c r="P123" s="222">
        <v>0</v>
      </c>
      <c r="Q123" s="222">
        <f>ROUND(E123*P123,5)</f>
        <v>0</v>
      </c>
      <c r="R123" s="222"/>
      <c r="S123" s="222"/>
      <c r="T123" s="223">
        <v>0</v>
      </c>
      <c r="U123" s="222">
        <f>ROUND(E123*T123,2)</f>
        <v>0</v>
      </c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107</v>
      </c>
      <c r="AF123" s="212"/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x14ac:dyDescent="0.2">
      <c r="A124" s="214" t="s">
        <v>102</v>
      </c>
      <c r="B124" s="220" t="s">
        <v>74</v>
      </c>
      <c r="C124" s="266" t="s">
        <v>75</v>
      </c>
      <c r="D124" s="225"/>
      <c r="E124" s="230"/>
      <c r="F124" s="233"/>
      <c r="G124" s="233">
        <f>SUMIF(AE125:AE170,"&lt;&gt;NOR",G125:G170)</f>
        <v>0</v>
      </c>
      <c r="H124" s="233"/>
      <c r="I124" s="233">
        <f>SUM(I125:I170)</f>
        <v>0</v>
      </c>
      <c r="J124" s="233"/>
      <c r="K124" s="233">
        <f>SUM(K125:K170)</f>
        <v>0</v>
      </c>
      <c r="L124" s="233"/>
      <c r="M124" s="233">
        <f>SUM(M125:M170)</f>
        <v>0</v>
      </c>
      <c r="N124" s="226"/>
      <c r="O124" s="226">
        <f>SUM(O125:O170)</f>
        <v>0</v>
      </c>
      <c r="P124" s="226"/>
      <c r="Q124" s="226">
        <f>SUM(Q125:Q170)</f>
        <v>0</v>
      </c>
      <c r="R124" s="226"/>
      <c r="S124" s="226"/>
      <c r="T124" s="227"/>
      <c r="U124" s="226">
        <f>SUM(U125:U170)</f>
        <v>0</v>
      </c>
      <c r="AE124" t="s">
        <v>103</v>
      </c>
    </row>
    <row r="125" spans="1:60" outlineLevel="1" x14ac:dyDescent="0.2">
      <c r="A125" s="213">
        <v>78</v>
      </c>
      <c r="B125" s="219" t="s">
        <v>61</v>
      </c>
      <c r="C125" s="264" t="s">
        <v>296</v>
      </c>
      <c r="D125" s="221" t="s">
        <v>106</v>
      </c>
      <c r="E125" s="228">
        <v>1133</v>
      </c>
      <c r="F125" s="231"/>
      <c r="G125" s="232">
        <f>ROUND(E125*F125,2)</f>
        <v>0</v>
      </c>
      <c r="H125" s="231"/>
      <c r="I125" s="232">
        <f>ROUND(E125*H125,2)</f>
        <v>0</v>
      </c>
      <c r="J125" s="231"/>
      <c r="K125" s="232">
        <f>ROUND(E125*J125,2)</f>
        <v>0</v>
      </c>
      <c r="L125" s="232">
        <v>21</v>
      </c>
      <c r="M125" s="232">
        <f>G125*(1+L125/100)</f>
        <v>0</v>
      </c>
      <c r="N125" s="222">
        <v>0</v>
      </c>
      <c r="O125" s="222">
        <f>ROUND(E125*N125,5)</f>
        <v>0</v>
      </c>
      <c r="P125" s="222">
        <v>0</v>
      </c>
      <c r="Q125" s="222">
        <f>ROUND(E125*P125,5)</f>
        <v>0</v>
      </c>
      <c r="R125" s="222"/>
      <c r="S125" s="222"/>
      <c r="T125" s="223">
        <v>0</v>
      </c>
      <c r="U125" s="222">
        <f>ROUND(E125*T125,2)</f>
        <v>0</v>
      </c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 t="s">
        <v>107</v>
      </c>
      <c r="AF125" s="212"/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3"/>
      <c r="B126" s="219"/>
      <c r="C126" s="265" t="s">
        <v>297</v>
      </c>
      <c r="D126" s="224"/>
      <c r="E126" s="229">
        <v>1029.5899999999999</v>
      </c>
      <c r="F126" s="232"/>
      <c r="G126" s="232"/>
      <c r="H126" s="232"/>
      <c r="I126" s="232"/>
      <c r="J126" s="232"/>
      <c r="K126" s="232"/>
      <c r="L126" s="232"/>
      <c r="M126" s="232"/>
      <c r="N126" s="222"/>
      <c r="O126" s="222"/>
      <c r="P126" s="222"/>
      <c r="Q126" s="222"/>
      <c r="R126" s="222"/>
      <c r="S126" s="222"/>
      <c r="T126" s="223"/>
      <c r="U126" s="22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109</v>
      </c>
      <c r="AF126" s="212">
        <v>0</v>
      </c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3"/>
      <c r="B127" s="219"/>
      <c r="C127" s="265" t="s">
        <v>298</v>
      </c>
      <c r="D127" s="224"/>
      <c r="E127" s="229">
        <v>102.959</v>
      </c>
      <c r="F127" s="232"/>
      <c r="G127" s="232"/>
      <c r="H127" s="232"/>
      <c r="I127" s="232"/>
      <c r="J127" s="232"/>
      <c r="K127" s="232"/>
      <c r="L127" s="232"/>
      <c r="M127" s="232"/>
      <c r="N127" s="222"/>
      <c r="O127" s="222"/>
      <c r="P127" s="222"/>
      <c r="Q127" s="222"/>
      <c r="R127" s="222"/>
      <c r="S127" s="222"/>
      <c r="T127" s="223"/>
      <c r="U127" s="22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 t="s">
        <v>109</v>
      </c>
      <c r="AF127" s="212">
        <v>0</v>
      </c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3"/>
      <c r="B128" s="219"/>
      <c r="C128" s="265" t="s">
        <v>299</v>
      </c>
      <c r="D128" s="224"/>
      <c r="E128" s="229">
        <v>0.45100000000002199</v>
      </c>
      <c r="F128" s="232"/>
      <c r="G128" s="232"/>
      <c r="H128" s="232"/>
      <c r="I128" s="232"/>
      <c r="J128" s="232"/>
      <c r="K128" s="232"/>
      <c r="L128" s="232"/>
      <c r="M128" s="232"/>
      <c r="N128" s="222"/>
      <c r="O128" s="222"/>
      <c r="P128" s="222"/>
      <c r="Q128" s="222"/>
      <c r="R128" s="222"/>
      <c r="S128" s="222"/>
      <c r="T128" s="223"/>
      <c r="U128" s="222"/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109</v>
      </c>
      <c r="AF128" s="212">
        <v>0</v>
      </c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3">
        <v>79</v>
      </c>
      <c r="B129" s="219" t="s">
        <v>300</v>
      </c>
      <c r="C129" s="264" t="s">
        <v>301</v>
      </c>
      <c r="D129" s="221" t="s">
        <v>118</v>
      </c>
      <c r="E129" s="228">
        <v>515</v>
      </c>
      <c r="F129" s="231"/>
      <c r="G129" s="232">
        <f>ROUND(E129*F129,2)</f>
        <v>0</v>
      </c>
      <c r="H129" s="231"/>
      <c r="I129" s="232">
        <f>ROUND(E129*H129,2)</f>
        <v>0</v>
      </c>
      <c r="J129" s="231"/>
      <c r="K129" s="232">
        <f>ROUND(E129*J129,2)</f>
        <v>0</v>
      </c>
      <c r="L129" s="232">
        <v>21</v>
      </c>
      <c r="M129" s="232">
        <f>G129*(1+L129/100)</f>
        <v>0</v>
      </c>
      <c r="N129" s="222">
        <v>0</v>
      </c>
      <c r="O129" s="222">
        <f>ROUND(E129*N129,5)</f>
        <v>0</v>
      </c>
      <c r="P129" s="222">
        <v>0</v>
      </c>
      <c r="Q129" s="222">
        <f>ROUND(E129*P129,5)</f>
        <v>0</v>
      </c>
      <c r="R129" s="222"/>
      <c r="S129" s="222"/>
      <c r="T129" s="223">
        <v>0</v>
      </c>
      <c r="U129" s="222">
        <f>ROUND(E129*T129,2)</f>
        <v>0</v>
      </c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 t="s">
        <v>107</v>
      </c>
      <c r="AF129" s="212"/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3"/>
      <c r="B130" s="219"/>
      <c r="C130" s="265" t="s">
        <v>302</v>
      </c>
      <c r="D130" s="224"/>
      <c r="E130" s="229">
        <v>514.79499999999996</v>
      </c>
      <c r="F130" s="232"/>
      <c r="G130" s="232"/>
      <c r="H130" s="232"/>
      <c r="I130" s="232"/>
      <c r="J130" s="232"/>
      <c r="K130" s="232"/>
      <c r="L130" s="232"/>
      <c r="M130" s="232"/>
      <c r="N130" s="222"/>
      <c r="O130" s="222"/>
      <c r="P130" s="222"/>
      <c r="Q130" s="222"/>
      <c r="R130" s="222"/>
      <c r="S130" s="222"/>
      <c r="T130" s="223"/>
      <c r="U130" s="222"/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 t="s">
        <v>109</v>
      </c>
      <c r="AF130" s="212">
        <v>0</v>
      </c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3"/>
      <c r="B131" s="219"/>
      <c r="C131" s="265" t="s">
        <v>303</v>
      </c>
      <c r="D131" s="224"/>
      <c r="E131" s="229">
        <v>0.20500000000004101</v>
      </c>
      <c r="F131" s="232"/>
      <c r="G131" s="232"/>
      <c r="H131" s="232"/>
      <c r="I131" s="232"/>
      <c r="J131" s="232"/>
      <c r="K131" s="232"/>
      <c r="L131" s="232"/>
      <c r="M131" s="232"/>
      <c r="N131" s="222"/>
      <c r="O131" s="222"/>
      <c r="P131" s="222"/>
      <c r="Q131" s="222"/>
      <c r="R131" s="222"/>
      <c r="S131" s="222"/>
      <c r="T131" s="223"/>
      <c r="U131" s="222"/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109</v>
      </c>
      <c r="AF131" s="212">
        <v>0</v>
      </c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3">
        <v>80</v>
      </c>
      <c r="B132" s="219" t="s">
        <v>304</v>
      </c>
      <c r="C132" s="264" t="s">
        <v>305</v>
      </c>
      <c r="D132" s="221" t="s">
        <v>306</v>
      </c>
      <c r="E132" s="228">
        <v>6</v>
      </c>
      <c r="F132" s="231"/>
      <c r="G132" s="232">
        <f>ROUND(E132*F132,2)</f>
        <v>0</v>
      </c>
      <c r="H132" s="231"/>
      <c r="I132" s="232">
        <f>ROUND(E132*H132,2)</f>
        <v>0</v>
      </c>
      <c r="J132" s="231"/>
      <c r="K132" s="232">
        <f>ROUND(E132*J132,2)</f>
        <v>0</v>
      </c>
      <c r="L132" s="232">
        <v>21</v>
      </c>
      <c r="M132" s="232">
        <f>G132*(1+L132/100)</f>
        <v>0</v>
      </c>
      <c r="N132" s="222">
        <v>0</v>
      </c>
      <c r="O132" s="222">
        <f>ROUND(E132*N132,5)</f>
        <v>0</v>
      </c>
      <c r="P132" s="222">
        <v>0</v>
      </c>
      <c r="Q132" s="222">
        <f>ROUND(E132*P132,5)</f>
        <v>0</v>
      </c>
      <c r="R132" s="222"/>
      <c r="S132" s="222"/>
      <c r="T132" s="223">
        <v>0</v>
      </c>
      <c r="U132" s="222">
        <f>ROUND(E132*T132,2)</f>
        <v>0</v>
      </c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 t="s">
        <v>107</v>
      </c>
      <c r="AF132" s="212"/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ht="22.5" outlineLevel="1" x14ac:dyDescent="0.2">
      <c r="A133" s="213"/>
      <c r="B133" s="219"/>
      <c r="C133" s="265" t="s">
        <v>307</v>
      </c>
      <c r="D133" s="224"/>
      <c r="E133" s="229">
        <v>5.69</v>
      </c>
      <c r="F133" s="232"/>
      <c r="G133" s="232"/>
      <c r="H133" s="232"/>
      <c r="I133" s="232"/>
      <c r="J133" s="232"/>
      <c r="K133" s="232"/>
      <c r="L133" s="232"/>
      <c r="M133" s="232"/>
      <c r="N133" s="222"/>
      <c r="O133" s="222"/>
      <c r="P133" s="222"/>
      <c r="Q133" s="222"/>
      <c r="R133" s="222"/>
      <c r="S133" s="222"/>
      <c r="T133" s="223"/>
      <c r="U133" s="222"/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109</v>
      </c>
      <c r="AF133" s="212">
        <v>0</v>
      </c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3"/>
      <c r="B134" s="219"/>
      <c r="C134" s="265" t="s">
        <v>308</v>
      </c>
      <c r="D134" s="224"/>
      <c r="E134" s="229">
        <v>0.31</v>
      </c>
      <c r="F134" s="232"/>
      <c r="G134" s="232"/>
      <c r="H134" s="232"/>
      <c r="I134" s="232"/>
      <c r="J134" s="232"/>
      <c r="K134" s="232"/>
      <c r="L134" s="232"/>
      <c r="M134" s="232"/>
      <c r="N134" s="222"/>
      <c r="O134" s="222"/>
      <c r="P134" s="222"/>
      <c r="Q134" s="222"/>
      <c r="R134" s="222"/>
      <c r="S134" s="222"/>
      <c r="T134" s="223"/>
      <c r="U134" s="222"/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109</v>
      </c>
      <c r="AF134" s="212">
        <v>0</v>
      </c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ht="22.5" outlineLevel="1" x14ac:dyDescent="0.2">
      <c r="A135" s="213">
        <v>81</v>
      </c>
      <c r="B135" s="219" t="s">
        <v>309</v>
      </c>
      <c r="C135" s="264" t="s">
        <v>310</v>
      </c>
      <c r="D135" s="221" t="s">
        <v>106</v>
      </c>
      <c r="E135" s="228">
        <v>11</v>
      </c>
      <c r="F135" s="231"/>
      <c r="G135" s="232">
        <f>ROUND(E135*F135,2)</f>
        <v>0</v>
      </c>
      <c r="H135" s="231"/>
      <c r="I135" s="232">
        <f>ROUND(E135*H135,2)</f>
        <v>0</v>
      </c>
      <c r="J135" s="231"/>
      <c r="K135" s="232">
        <f>ROUND(E135*J135,2)</f>
        <v>0</v>
      </c>
      <c r="L135" s="232">
        <v>21</v>
      </c>
      <c r="M135" s="232">
        <f>G135*(1+L135/100)</f>
        <v>0</v>
      </c>
      <c r="N135" s="222">
        <v>0</v>
      </c>
      <c r="O135" s="222">
        <f>ROUND(E135*N135,5)</f>
        <v>0</v>
      </c>
      <c r="P135" s="222">
        <v>0</v>
      </c>
      <c r="Q135" s="222">
        <f>ROUND(E135*P135,5)</f>
        <v>0</v>
      </c>
      <c r="R135" s="222"/>
      <c r="S135" s="222"/>
      <c r="T135" s="223">
        <v>0</v>
      </c>
      <c r="U135" s="222">
        <f>ROUND(E135*T135,2)</f>
        <v>0</v>
      </c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 t="s">
        <v>107</v>
      </c>
      <c r="AF135" s="212"/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3"/>
      <c r="B136" s="219"/>
      <c r="C136" s="265" t="s">
        <v>311</v>
      </c>
      <c r="D136" s="224"/>
      <c r="E136" s="229">
        <v>10.85</v>
      </c>
      <c r="F136" s="232"/>
      <c r="G136" s="232"/>
      <c r="H136" s="232"/>
      <c r="I136" s="232"/>
      <c r="J136" s="232"/>
      <c r="K136" s="232"/>
      <c r="L136" s="232"/>
      <c r="M136" s="232"/>
      <c r="N136" s="222"/>
      <c r="O136" s="222"/>
      <c r="P136" s="222"/>
      <c r="Q136" s="222"/>
      <c r="R136" s="222"/>
      <c r="S136" s="222"/>
      <c r="T136" s="223"/>
      <c r="U136" s="222"/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 t="s">
        <v>109</v>
      </c>
      <c r="AF136" s="212">
        <v>0</v>
      </c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3"/>
      <c r="B137" s="219"/>
      <c r="C137" s="265" t="s">
        <v>312</v>
      </c>
      <c r="D137" s="224"/>
      <c r="E137" s="229">
        <v>0.1085</v>
      </c>
      <c r="F137" s="232"/>
      <c r="G137" s="232"/>
      <c r="H137" s="232"/>
      <c r="I137" s="232"/>
      <c r="J137" s="232"/>
      <c r="K137" s="232"/>
      <c r="L137" s="232"/>
      <c r="M137" s="232"/>
      <c r="N137" s="222"/>
      <c r="O137" s="222"/>
      <c r="P137" s="222"/>
      <c r="Q137" s="222"/>
      <c r="R137" s="222"/>
      <c r="S137" s="222"/>
      <c r="T137" s="223"/>
      <c r="U137" s="222"/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109</v>
      </c>
      <c r="AF137" s="212">
        <v>0</v>
      </c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3"/>
      <c r="B138" s="219"/>
      <c r="C138" s="265" t="s">
        <v>313</v>
      </c>
      <c r="D138" s="224"/>
      <c r="E138" s="229">
        <v>4.1499999999999197E-2</v>
      </c>
      <c r="F138" s="232"/>
      <c r="G138" s="232"/>
      <c r="H138" s="232"/>
      <c r="I138" s="232"/>
      <c r="J138" s="232"/>
      <c r="K138" s="232"/>
      <c r="L138" s="232"/>
      <c r="M138" s="232"/>
      <c r="N138" s="222"/>
      <c r="O138" s="222"/>
      <c r="P138" s="222"/>
      <c r="Q138" s="222"/>
      <c r="R138" s="222"/>
      <c r="S138" s="222"/>
      <c r="T138" s="223"/>
      <c r="U138" s="222"/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109</v>
      </c>
      <c r="AF138" s="212">
        <v>0</v>
      </c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22.5" outlineLevel="1" x14ac:dyDescent="0.2">
      <c r="A139" s="213">
        <v>82</v>
      </c>
      <c r="B139" s="219" t="s">
        <v>63</v>
      </c>
      <c r="C139" s="264" t="s">
        <v>314</v>
      </c>
      <c r="D139" s="221" t="s">
        <v>106</v>
      </c>
      <c r="E139" s="228">
        <v>484</v>
      </c>
      <c r="F139" s="231"/>
      <c r="G139" s="232">
        <f>ROUND(E139*F139,2)</f>
        <v>0</v>
      </c>
      <c r="H139" s="231"/>
      <c r="I139" s="232">
        <f>ROUND(E139*H139,2)</f>
        <v>0</v>
      </c>
      <c r="J139" s="231"/>
      <c r="K139" s="232">
        <f>ROUND(E139*J139,2)</f>
        <v>0</v>
      </c>
      <c r="L139" s="232">
        <v>21</v>
      </c>
      <c r="M139" s="232">
        <f>G139*(1+L139/100)</f>
        <v>0</v>
      </c>
      <c r="N139" s="222">
        <v>0</v>
      </c>
      <c r="O139" s="222">
        <f>ROUND(E139*N139,5)</f>
        <v>0</v>
      </c>
      <c r="P139" s="222">
        <v>0</v>
      </c>
      <c r="Q139" s="222">
        <f>ROUND(E139*P139,5)</f>
        <v>0</v>
      </c>
      <c r="R139" s="222"/>
      <c r="S139" s="222"/>
      <c r="T139" s="223">
        <v>0</v>
      </c>
      <c r="U139" s="222">
        <f>ROUND(E139*T139,2)</f>
        <v>0</v>
      </c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 t="s">
        <v>107</v>
      </c>
      <c r="AF139" s="212"/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3"/>
      <c r="B140" s="219"/>
      <c r="C140" s="265" t="s">
        <v>315</v>
      </c>
      <c r="D140" s="224"/>
      <c r="E140" s="229">
        <v>478.51</v>
      </c>
      <c r="F140" s="232"/>
      <c r="G140" s="232"/>
      <c r="H140" s="232"/>
      <c r="I140" s="232"/>
      <c r="J140" s="232"/>
      <c r="K140" s="232"/>
      <c r="L140" s="232"/>
      <c r="M140" s="232"/>
      <c r="N140" s="222"/>
      <c r="O140" s="222"/>
      <c r="P140" s="222"/>
      <c r="Q140" s="222"/>
      <c r="R140" s="222"/>
      <c r="S140" s="222"/>
      <c r="T140" s="223"/>
      <c r="U140" s="222"/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109</v>
      </c>
      <c r="AF140" s="212">
        <v>0</v>
      </c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3"/>
      <c r="B141" s="219"/>
      <c r="C141" s="265" t="s">
        <v>316</v>
      </c>
      <c r="D141" s="224"/>
      <c r="E141" s="229">
        <v>4.7850999999999999</v>
      </c>
      <c r="F141" s="232"/>
      <c r="G141" s="232"/>
      <c r="H141" s="232"/>
      <c r="I141" s="232"/>
      <c r="J141" s="232"/>
      <c r="K141" s="232"/>
      <c r="L141" s="232"/>
      <c r="M141" s="232"/>
      <c r="N141" s="222"/>
      <c r="O141" s="222"/>
      <c r="P141" s="222"/>
      <c r="Q141" s="222"/>
      <c r="R141" s="222"/>
      <c r="S141" s="222"/>
      <c r="T141" s="223"/>
      <c r="U141" s="222"/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 t="s">
        <v>109</v>
      </c>
      <c r="AF141" s="212">
        <v>0</v>
      </c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3"/>
      <c r="B142" s="219"/>
      <c r="C142" s="265" t="s">
        <v>317</v>
      </c>
      <c r="D142" s="224"/>
      <c r="E142" s="229">
        <v>0.70490000000000896</v>
      </c>
      <c r="F142" s="232"/>
      <c r="G142" s="232"/>
      <c r="H142" s="232"/>
      <c r="I142" s="232"/>
      <c r="J142" s="232"/>
      <c r="K142" s="232"/>
      <c r="L142" s="232"/>
      <c r="M142" s="232"/>
      <c r="N142" s="222"/>
      <c r="O142" s="222"/>
      <c r="P142" s="222"/>
      <c r="Q142" s="222"/>
      <c r="R142" s="222"/>
      <c r="S142" s="222"/>
      <c r="T142" s="223"/>
      <c r="U142" s="222"/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 t="s">
        <v>109</v>
      </c>
      <c r="AF142" s="212">
        <v>0</v>
      </c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ht="22.5" outlineLevel="1" x14ac:dyDescent="0.2">
      <c r="A143" s="213">
        <v>83</v>
      </c>
      <c r="B143" s="219" t="s">
        <v>318</v>
      </c>
      <c r="C143" s="264" t="s">
        <v>319</v>
      </c>
      <c r="D143" s="221" t="s">
        <v>106</v>
      </c>
      <c r="E143" s="228">
        <v>43</v>
      </c>
      <c r="F143" s="231"/>
      <c r="G143" s="232">
        <f>ROUND(E143*F143,2)</f>
        <v>0</v>
      </c>
      <c r="H143" s="231"/>
      <c r="I143" s="232">
        <f>ROUND(E143*H143,2)</f>
        <v>0</v>
      </c>
      <c r="J143" s="231"/>
      <c r="K143" s="232">
        <f>ROUND(E143*J143,2)</f>
        <v>0</v>
      </c>
      <c r="L143" s="232">
        <v>21</v>
      </c>
      <c r="M143" s="232">
        <f>G143*(1+L143/100)</f>
        <v>0</v>
      </c>
      <c r="N143" s="222">
        <v>0</v>
      </c>
      <c r="O143" s="222">
        <f>ROUND(E143*N143,5)</f>
        <v>0</v>
      </c>
      <c r="P143" s="222">
        <v>0</v>
      </c>
      <c r="Q143" s="222">
        <f>ROUND(E143*P143,5)</f>
        <v>0</v>
      </c>
      <c r="R143" s="222"/>
      <c r="S143" s="222"/>
      <c r="T143" s="223">
        <v>0</v>
      </c>
      <c r="U143" s="222">
        <f>ROUND(E143*T143,2)</f>
        <v>0</v>
      </c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 t="s">
        <v>107</v>
      </c>
      <c r="AF143" s="212"/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3"/>
      <c r="B144" s="219"/>
      <c r="C144" s="265" t="s">
        <v>320</v>
      </c>
      <c r="D144" s="224"/>
      <c r="E144" s="229">
        <v>42</v>
      </c>
      <c r="F144" s="232"/>
      <c r="G144" s="232"/>
      <c r="H144" s="232"/>
      <c r="I144" s="232"/>
      <c r="J144" s="232"/>
      <c r="K144" s="232"/>
      <c r="L144" s="232"/>
      <c r="M144" s="232"/>
      <c r="N144" s="222"/>
      <c r="O144" s="222"/>
      <c r="P144" s="222"/>
      <c r="Q144" s="222"/>
      <c r="R144" s="222"/>
      <c r="S144" s="222"/>
      <c r="T144" s="223"/>
      <c r="U144" s="222"/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 t="s">
        <v>109</v>
      </c>
      <c r="AF144" s="212">
        <v>0</v>
      </c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3"/>
      <c r="B145" s="219"/>
      <c r="C145" s="265" t="s">
        <v>321</v>
      </c>
      <c r="D145" s="224"/>
      <c r="E145" s="229">
        <v>0.42</v>
      </c>
      <c r="F145" s="232"/>
      <c r="G145" s="232"/>
      <c r="H145" s="232"/>
      <c r="I145" s="232"/>
      <c r="J145" s="232"/>
      <c r="K145" s="232"/>
      <c r="L145" s="232"/>
      <c r="M145" s="232"/>
      <c r="N145" s="222"/>
      <c r="O145" s="222"/>
      <c r="P145" s="222"/>
      <c r="Q145" s="222"/>
      <c r="R145" s="222"/>
      <c r="S145" s="222"/>
      <c r="T145" s="223"/>
      <c r="U145" s="222"/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 t="s">
        <v>109</v>
      </c>
      <c r="AF145" s="212">
        <v>0</v>
      </c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3"/>
      <c r="B146" s="219"/>
      <c r="C146" s="265" t="s">
        <v>322</v>
      </c>
      <c r="D146" s="224"/>
      <c r="E146" s="229">
        <v>0.57999999999999796</v>
      </c>
      <c r="F146" s="232"/>
      <c r="G146" s="232"/>
      <c r="H146" s="232"/>
      <c r="I146" s="232"/>
      <c r="J146" s="232"/>
      <c r="K146" s="232"/>
      <c r="L146" s="232"/>
      <c r="M146" s="232"/>
      <c r="N146" s="222"/>
      <c r="O146" s="222"/>
      <c r="P146" s="222"/>
      <c r="Q146" s="222"/>
      <c r="R146" s="222"/>
      <c r="S146" s="222"/>
      <c r="T146" s="223"/>
      <c r="U146" s="222"/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 t="s">
        <v>109</v>
      </c>
      <c r="AF146" s="212">
        <v>0</v>
      </c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ht="22.5" outlineLevel="1" x14ac:dyDescent="0.2">
      <c r="A147" s="213">
        <v>84</v>
      </c>
      <c r="B147" s="219" t="s">
        <v>323</v>
      </c>
      <c r="C147" s="264" t="s">
        <v>324</v>
      </c>
      <c r="D147" s="221" t="s">
        <v>106</v>
      </c>
      <c r="E147" s="228">
        <v>23</v>
      </c>
      <c r="F147" s="231"/>
      <c r="G147" s="232">
        <f>ROUND(E147*F147,2)</f>
        <v>0</v>
      </c>
      <c r="H147" s="231"/>
      <c r="I147" s="232">
        <f>ROUND(E147*H147,2)</f>
        <v>0</v>
      </c>
      <c r="J147" s="231"/>
      <c r="K147" s="232">
        <f>ROUND(E147*J147,2)</f>
        <v>0</v>
      </c>
      <c r="L147" s="232">
        <v>21</v>
      </c>
      <c r="M147" s="232">
        <f>G147*(1+L147/100)</f>
        <v>0</v>
      </c>
      <c r="N147" s="222">
        <v>0</v>
      </c>
      <c r="O147" s="222">
        <f>ROUND(E147*N147,5)</f>
        <v>0</v>
      </c>
      <c r="P147" s="222">
        <v>0</v>
      </c>
      <c r="Q147" s="222">
        <f>ROUND(E147*P147,5)</f>
        <v>0</v>
      </c>
      <c r="R147" s="222"/>
      <c r="S147" s="222"/>
      <c r="T147" s="223">
        <v>0</v>
      </c>
      <c r="U147" s="222">
        <f>ROUND(E147*T147,2)</f>
        <v>0</v>
      </c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107</v>
      </c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3"/>
      <c r="B148" s="219"/>
      <c r="C148" s="265" t="s">
        <v>325</v>
      </c>
      <c r="D148" s="224"/>
      <c r="E148" s="229">
        <v>22</v>
      </c>
      <c r="F148" s="232"/>
      <c r="G148" s="232"/>
      <c r="H148" s="232"/>
      <c r="I148" s="232"/>
      <c r="J148" s="232"/>
      <c r="K148" s="232"/>
      <c r="L148" s="232"/>
      <c r="M148" s="232"/>
      <c r="N148" s="222"/>
      <c r="O148" s="222"/>
      <c r="P148" s="222"/>
      <c r="Q148" s="222"/>
      <c r="R148" s="222"/>
      <c r="S148" s="222"/>
      <c r="T148" s="223"/>
      <c r="U148" s="22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 t="s">
        <v>109</v>
      </c>
      <c r="AF148" s="212">
        <v>0</v>
      </c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3"/>
      <c r="B149" s="219"/>
      <c r="C149" s="265" t="s">
        <v>326</v>
      </c>
      <c r="D149" s="224"/>
      <c r="E149" s="229">
        <v>0.22</v>
      </c>
      <c r="F149" s="232"/>
      <c r="G149" s="232"/>
      <c r="H149" s="232"/>
      <c r="I149" s="232"/>
      <c r="J149" s="232"/>
      <c r="K149" s="232"/>
      <c r="L149" s="232"/>
      <c r="M149" s="232"/>
      <c r="N149" s="222"/>
      <c r="O149" s="222"/>
      <c r="P149" s="222"/>
      <c r="Q149" s="222"/>
      <c r="R149" s="222"/>
      <c r="S149" s="222"/>
      <c r="T149" s="223"/>
      <c r="U149" s="222"/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 t="s">
        <v>109</v>
      </c>
      <c r="AF149" s="212">
        <v>0</v>
      </c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3"/>
      <c r="B150" s="219"/>
      <c r="C150" s="265" t="s">
        <v>327</v>
      </c>
      <c r="D150" s="224"/>
      <c r="E150" s="229">
        <v>0.78000000000000103</v>
      </c>
      <c r="F150" s="232"/>
      <c r="G150" s="232"/>
      <c r="H150" s="232"/>
      <c r="I150" s="232"/>
      <c r="J150" s="232"/>
      <c r="K150" s="232"/>
      <c r="L150" s="232"/>
      <c r="M150" s="232"/>
      <c r="N150" s="222"/>
      <c r="O150" s="222"/>
      <c r="P150" s="222"/>
      <c r="Q150" s="222"/>
      <c r="R150" s="222"/>
      <c r="S150" s="222"/>
      <c r="T150" s="223"/>
      <c r="U150" s="222"/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 t="s">
        <v>109</v>
      </c>
      <c r="AF150" s="212">
        <v>0</v>
      </c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ht="22.5" outlineLevel="1" x14ac:dyDescent="0.2">
      <c r="A151" s="213">
        <v>85</v>
      </c>
      <c r="B151" s="219" t="s">
        <v>328</v>
      </c>
      <c r="C151" s="264" t="s">
        <v>329</v>
      </c>
      <c r="D151" s="221" t="s">
        <v>106</v>
      </c>
      <c r="E151" s="228">
        <v>13</v>
      </c>
      <c r="F151" s="231"/>
      <c r="G151" s="232">
        <f>ROUND(E151*F151,2)</f>
        <v>0</v>
      </c>
      <c r="H151" s="231"/>
      <c r="I151" s="232">
        <f>ROUND(E151*H151,2)</f>
        <v>0</v>
      </c>
      <c r="J151" s="231"/>
      <c r="K151" s="232">
        <f>ROUND(E151*J151,2)</f>
        <v>0</v>
      </c>
      <c r="L151" s="232">
        <v>21</v>
      </c>
      <c r="M151" s="232">
        <f>G151*(1+L151/100)</f>
        <v>0</v>
      </c>
      <c r="N151" s="222">
        <v>0</v>
      </c>
      <c r="O151" s="222">
        <f>ROUND(E151*N151,5)</f>
        <v>0</v>
      </c>
      <c r="P151" s="222">
        <v>0</v>
      </c>
      <c r="Q151" s="222">
        <f>ROUND(E151*P151,5)</f>
        <v>0</v>
      </c>
      <c r="R151" s="222"/>
      <c r="S151" s="222"/>
      <c r="T151" s="223">
        <v>0</v>
      </c>
      <c r="U151" s="222">
        <f>ROUND(E151*T151,2)</f>
        <v>0</v>
      </c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 t="s">
        <v>107</v>
      </c>
      <c r="AF151" s="212"/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3"/>
      <c r="B152" s="219"/>
      <c r="C152" s="265" t="s">
        <v>330</v>
      </c>
      <c r="D152" s="224"/>
      <c r="E152" s="229">
        <v>12.8</v>
      </c>
      <c r="F152" s="232"/>
      <c r="G152" s="232"/>
      <c r="H152" s="232"/>
      <c r="I152" s="232"/>
      <c r="J152" s="232"/>
      <c r="K152" s="232"/>
      <c r="L152" s="232"/>
      <c r="M152" s="232"/>
      <c r="N152" s="222"/>
      <c r="O152" s="222"/>
      <c r="P152" s="222"/>
      <c r="Q152" s="222"/>
      <c r="R152" s="222"/>
      <c r="S152" s="222"/>
      <c r="T152" s="223"/>
      <c r="U152" s="222"/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 t="s">
        <v>109</v>
      </c>
      <c r="AF152" s="212">
        <v>0</v>
      </c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3"/>
      <c r="B153" s="219"/>
      <c r="C153" s="265" t="s">
        <v>331</v>
      </c>
      <c r="D153" s="224"/>
      <c r="E153" s="229">
        <v>0.128</v>
      </c>
      <c r="F153" s="232"/>
      <c r="G153" s="232"/>
      <c r="H153" s="232"/>
      <c r="I153" s="232"/>
      <c r="J153" s="232"/>
      <c r="K153" s="232"/>
      <c r="L153" s="232"/>
      <c r="M153" s="232"/>
      <c r="N153" s="222"/>
      <c r="O153" s="222"/>
      <c r="P153" s="222"/>
      <c r="Q153" s="222"/>
      <c r="R153" s="222"/>
      <c r="S153" s="222"/>
      <c r="T153" s="223"/>
      <c r="U153" s="222"/>
      <c r="V153" s="212"/>
      <c r="W153" s="212"/>
      <c r="X153" s="212"/>
      <c r="Y153" s="212"/>
      <c r="Z153" s="212"/>
      <c r="AA153" s="212"/>
      <c r="AB153" s="212"/>
      <c r="AC153" s="212"/>
      <c r="AD153" s="212"/>
      <c r="AE153" s="212" t="s">
        <v>109</v>
      </c>
      <c r="AF153" s="212">
        <v>0</v>
      </c>
      <c r="AG153" s="212"/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3"/>
      <c r="B154" s="219"/>
      <c r="C154" s="265" t="s">
        <v>332</v>
      </c>
      <c r="D154" s="224"/>
      <c r="E154" s="229">
        <v>7.1999999999999204E-2</v>
      </c>
      <c r="F154" s="232"/>
      <c r="G154" s="232"/>
      <c r="H154" s="232"/>
      <c r="I154" s="232"/>
      <c r="J154" s="232"/>
      <c r="K154" s="232"/>
      <c r="L154" s="232"/>
      <c r="M154" s="232"/>
      <c r="N154" s="222"/>
      <c r="O154" s="222"/>
      <c r="P154" s="222"/>
      <c r="Q154" s="222"/>
      <c r="R154" s="222"/>
      <c r="S154" s="222"/>
      <c r="T154" s="223"/>
      <c r="U154" s="222"/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 t="s">
        <v>109</v>
      </c>
      <c r="AF154" s="212">
        <v>0</v>
      </c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ht="22.5" outlineLevel="1" x14ac:dyDescent="0.2">
      <c r="A155" s="213">
        <v>86</v>
      </c>
      <c r="B155" s="219" t="s">
        <v>333</v>
      </c>
      <c r="C155" s="264" t="s">
        <v>334</v>
      </c>
      <c r="D155" s="221" t="s">
        <v>106</v>
      </c>
      <c r="E155" s="228">
        <v>249</v>
      </c>
      <c r="F155" s="231"/>
      <c r="G155" s="232">
        <f>ROUND(E155*F155,2)</f>
        <v>0</v>
      </c>
      <c r="H155" s="231"/>
      <c r="I155" s="232">
        <f>ROUND(E155*H155,2)</f>
        <v>0</v>
      </c>
      <c r="J155" s="231"/>
      <c r="K155" s="232">
        <f>ROUND(E155*J155,2)</f>
        <v>0</v>
      </c>
      <c r="L155" s="232">
        <v>21</v>
      </c>
      <c r="M155" s="232">
        <f>G155*(1+L155/100)</f>
        <v>0</v>
      </c>
      <c r="N155" s="222">
        <v>0</v>
      </c>
      <c r="O155" s="222">
        <f>ROUND(E155*N155,5)</f>
        <v>0</v>
      </c>
      <c r="P155" s="222">
        <v>0</v>
      </c>
      <c r="Q155" s="222">
        <f>ROUND(E155*P155,5)</f>
        <v>0</v>
      </c>
      <c r="R155" s="222"/>
      <c r="S155" s="222"/>
      <c r="T155" s="223">
        <v>0</v>
      </c>
      <c r="U155" s="222">
        <f>ROUND(E155*T155,2)</f>
        <v>0</v>
      </c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 t="s">
        <v>107</v>
      </c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3"/>
      <c r="B156" s="219"/>
      <c r="C156" s="265" t="s">
        <v>335</v>
      </c>
      <c r="D156" s="224"/>
      <c r="E156" s="229">
        <v>246.03</v>
      </c>
      <c r="F156" s="232"/>
      <c r="G156" s="232"/>
      <c r="H156" s="232"/>
      <c r="I156" s="232"/>
      <c r="J156" s="232"/>
      <c r="K156" s="232"/>
      <c r="L156" s="232"/>
      <c r="M156" s="232"/>
      <c r="N156" s="222"/>
      <c r="O156" s="222"/>
      <c r="P156" s="222"/>
      <c r="Q156" s="222"/>
      <c r="R156" s="222"/>
      <c r="S156" s="222"/>
      <c r="T156" s="223"/>
      <c r="U156" s="222"/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 t="s">
        <v>109</v>
      </c>
      <c r="AF156" s="212">
        <v>0</v>
      </c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3"/>
      <c r="B157" s="219"/>
      <c r="C157" s="265" t="s">
        <v>336</v>
      </c>
      <c r="D157" s="224"/>
      <c r="E157" s="229">
        <v>2.4603000000000002</v>
      </c>
      <c r="F157" s="232"/>
      <c r="G157" s="232"/>
      <c r="H157" s="232"/>
      <c r="I157" s="232"/>
      <c r="J157" s="232"/>
      <c r="K157" s="232"/>
      <c r="L157" s="232"/>
      <c r="M157" s="232"/>
      <c r="N157" s="222"/>
      <c r="O157" s="222"/>
      <c r="P157" s="222"/>
      <c r="Q157" s="222"/>
      <c r="R157" s="222"/>
      <c r="S157" s="222"/>
      <c r="T157" s="223"/>
      <c r="U157" s="222"/>
      <c r="V157" s="212"/>
      <c r="W157" s="212"/>
      <c r="X157" s="212"/>
      <c r="Y157" s="212"/>
      <c r="Z157" s="212"/>
      <c r="AA157" s="212"/>
      <c r="AB157" s="212"/>
      <c r="AC157" s="212"/>
      <c r="AD157" s="212"/>
      <c r="AE157" s="212" t="s">
        <v>109</v>
      </c>
      <c r="AF157" s="212">
        <v>0</v>
      </c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3"/>
      <c r="B158" s="219"/>
      <c r="C158" s="265" t="s">
        <v>337</v>
      </c>
      <c r="D158" s="224"/>
      <c r="E158" s="229">
        <v>0.50970000000000903</v>
      </c>
      <c r="F158" s="232"/>
      <c r="G158" s="232"/>
      <c r="H158" s="232"/>
      <c r="I158" s="232"/>
      <c r="J158" s="232"/>
      <c r="K158" s="232"/>
      <c r="L158" s="232"/>
      <c r="M158" s="232"/>
      <c r="N158" s="222"/>
      <c r="O158" s="222"/>
      <c r="P158" s="222"/>
      <c r="Q158" s="222"/>
      <c r="R158" s="222"/>
      <c r="S158" s="222"/>
      <c r="T158" s="223"/>
      <c r="U158" s="222"/>
      <c r="V158" s="212"/>
      <c r="W158" s="212"/>
      <c r="X158" s="212"/>
      <c r="Y158" s="212"/>
      <c r="Z158" s="212"/>
      <c r="AA158" s="212"/>
      <c r="AB158" s="212"/>
      <c r="AC158" s="212"/>
      <c r="AD158" s="212"/>
      <c r="AE158" s="212" t="s">
        <v>109</v>
      </c>
      <c r="AF158" s="212">
        <v>0</v>
      </c>
      <c r="AG158" s="212"/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3">
        <v>87</v>
      </c>
      <c r="B159" s="219" t="s">
        <v>338</v>
      </c>
      <c r="C159" s="264" t="s">
        <v>339</v>
      </c>
      <c r="D159" s="221" t="s">
        <v>340</v>
      </c>
      <c r="E159" s="228">
        <v>8</v>
      </c>
      <c r="F159" s="231"/>
      <c r="G159" s="232">
        <f>ROUND(E159*F159,2)</f>
        <v>0</v>
      </c>
      <c r="H159" s="231"/>
      <c r="I159" s="232">
        <f>ROUND(E159*H159,2)</f>
        <v>0</v>
      </c>
      <c r="J159" s="231"/>
      <c r="K159" s="232">
        <f>ROUND(E159*J159,2)</f>
        <v>0</v>
      </c>
      <c r="L159" s="232">
        <v>21</v>
      </c>
      <c r="M159" s="232">
        <f>G159*(1+L159/100)</f>
        <v>0</v>
      </c>
      <c r="N159" s="222">
        <v>0</v>
      </c>
      <c r="O159" s="222">
        <f>ROUND(E159*N159,5)</f>
        <v>0</v>
      </c>
      <c r="P159" s="222">
        <v>0</v>
      </c>
      <c r="Q159" s="222">
        <f>ROUND(E159*P159,5)</f>
        <v>0</v>
      </c>
      <c r="R159" s="222"/>
      <c r="S159" s="222"/>
      <c r="T159" s="223">
        <v>0</v>
      </c>
      <c r="U159" s="222">
        <f>ROUND(E159*T159,2)</f>
        <v>0</v>
      </c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 t="s">
        <v>107</v>
      </c>
      <c r="AF159" s="212"/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ht="22.5" outlineLevel="1" x14ac:dyDescent="0.2">
      <c r="A160" s="213">
        <v>88</v>
      </c>
      <c r="B160" s="219" t="s">
        <v>341</v>
      </c>
      <c r="C160" s="264" t="s">
        <v>342</v>
      </c>
      <c r="D160" s="221" t="s">
        <v>340</v>
      </c>
      <c r="E160" s="228">
        <v>1</v>
      </c>
      <c r="F160" s="231"/>
      <c r="G160" s="232">
        <f>ROUND(E160*F160,2)</f>
        <v>0</v>
      </c>
      <c r="H160" s="231"/>
      <c r="I160" s="232">
        <f>ROUND(E160*H160,2)</f>
        <v>0</v>
      </c>
      <c r="J160" s="231"/>
      <c r="K160" s="232">
        <f>ROUND(E160*J160,2)</f>
        <v>0</v>
      </c>
      <c r="L160" s="232">
        <v>21</v>
      </c>
      <c r="M160" s="232">
        <f>G160*(1+L160/100)</f>
        <v>0</v>
      </c>
      <c r="N160" s="222">
        <v>0</v>
      </c>
      <c r="O160" s="222">
        <f>ROUND(E160*N160,5)</f>
        <v>0</v>
      </c>
      <c r="P160" s="222">
        <v>0</v>
      </c>
      <c r="Q160" s="222">
        <f>ROUND(E160*P160,5)</f>
        <v>0</v>
      </c>
      <c r="R160" s="222"/>
      <c r="S160" s="222"/>
      <c r="T160" s="223">
        <v>0</v>
      </c>
      <c r="U160" s="222">
        <f>ROUND(E160*T160,2)</f>
        <v>0</v>
      </c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 t="s">
        <v>107</v>
      </c>
      <c r="AF160" s="212"/>
      <c r="AG160" s="212"/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13">
        <v>89</v>
      </c>
      <c r="B161" s="219" t="s">
        <v>343</v>
      </c>
      <c r="C161" s="264" t="s">
        <v>344</v>
      </c>
      <c r="D161" s="221" t="s">
        <v>340</v>
      </c>
      <c r="E161" s="228">
        <v>7</v>
      </c>
      <c r="F161" s="231"/>
      <c r="G161" s="232">
        <f>ROUND(E161*F161,2)</f>
        <v>0</v>
      </c>
      <c r="H161" s="231"/>
      <c r="I161" s="232">
        <f>ROUND(E161*H161,2)</f>
        <v>0</v>
      </c>
      <c r="J161" s="231"/>
      <c r="K161" s="232">
        <f>ROUND(E161*J161,2)</f>
        <v>0</v>
      </c>
      <c r="L161" s="232">
        <v>21</v>
      </c>
      <c r="M161" s="232">
        <f>G161*(1+L161/100)</f>
        <v>0</v>
      </c>
      <c r="N161" s="222">
        <v>0</v>
      </c>
      <c r="O161" s="222">
        <f>ROUND(E161*N161,5)</f>
        <v>0</v>
      </c>
      <c r="P161" s="222">
        <v>0</v>
      </c>
      <c r="Q161" s="222">
        <f>ROUND(E161*P161,5)</f>
        <v>0</v>
      </c>
      <c r="R161" s="222"/>
      <c r="S161" s="222"/>
      <c r="T161" s="223">
        <v>0</v>
      </c>
      <c r="U161" s="222">
        <f>ROUND(E161*T161,2)</f>
        <v>0</v>
      </c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 t="s">
        <v>107</v>
      </c>
      <c r="AF161" s="212"/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3">
        <v>90</v>
      </c>
      <c r="B162" s="219" t="s">
        <v>345</v>
      </c>
      <c r="C162" s="264" t="s">
        <v>346</v>
      </c>
      <c r="D162" s="221" t="s">
        <v>340</v>
      </c>
      <c r="E162" s="228">
        <v>2</v>
      </c>
      <c r="F162" s="231"/>
      <c r="G162" s="232">
        <f>ROUND(E162*F162,2)</f>
        <v>0</v>
      </c>
      <c r="H162" s="231"/>
      <c r="I162" s="232">
        <f>ROUND(E162*H162,2)</f>
        <v>0</v>
      </c>
      <c r="J162" s="231"/>
      <c r="K162" s="232">
        <f>ROUND(E162*J162,2)</f>
        <v>0</v>
      </c>
      <c r="L162" s="232">
        <v>21</v>
      </c>
      <c r="M162" s="232">
        <f>G162*(1+L162/100)</f>
        <v>0</v>
      </c>
      <c r="N162" s="222">
        <v>0</v>
      </c>
      <c r="O162" s="222">
        <f>ROUND(E162*N162,5)</f>
        <v>0</v>
      </c>
      <c r="P162" s="222">
        <v>0</v>
      </c>
      <c r="Q162" s="222">
        <f>ROUND(E162*P162,5)</f>
        <v>0</v>
      </c>
      <c r="R162" s="222"/>
      <c r="S162" s="222"/>
      <c r="T162" s="223">
        <v>0</v>
      </c>
      <c r="U162" s="222">
        <f>ROUND(E162*T162,2)</f>
        <v>0</v>
      </c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 t="s">
        <v>107</v>
      </c>
      <c r="AF162" s="212"/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3">
        <v>91</v>
      </c>
      <c r="B163" s="219" t="s">
        <v>347</v>
      </c>
      <c r="C163" s="264" t="s">
        <v>348</v>
      </c>
      <c r="D163" s="221" t="s">
        <v>340</v>
      </c>
      <c r="E163" s="228">
        <v>1</v>
      </c>
      <c r="F163" s="231"/>
      <c r="G163" s="232">
        <f>ROUND(E163*F163,2)</f>
        <v>0</v>
      </c>
      <c r="H163" s="231"/>
      <c r="I163" s="232">
        <f>ROUND(E163*H163,2)</f>
        <v>0</v>
      </c>
      <c r="J163" s="231"/>
      <c r="K163" s="232">
        <f>ROUND(E163*J163,2)</f>
        <v>0</v>
      </c>
      <c r="L163" s="232">
        <v>21</v>
      </c>
      <c r="M163" s="232">
        <f>G163*(1+L163/100)</f>
        <v>0</v>
      </c>
      <c r="N163" s="222">
        <v>0</v>
      </c>
      <c r="O163" s="222">
        <f>ROUND(E163*N163,5)</f>
        <v>0</v>
      </c>
      <c r="P163" s="222">
        <v>0</v>
      </c>
      <c r="Q163" s="222">
        <f>ROUND(E163*P163,5)</f>
        <v>0</v>
      </c>
      <c r="R163" s="222"/>
      <c r="S163" s="222"/>
      <c r="T163" s="223">
        <v>0</v>
      </c>
      <c r="U163" s="222">
        <f>ROUND(E163*T163,2)</f>
        <v>0</v>
      </c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 t="s">
        <v>107</v>
      </c>
      <c r="AF163" s="212"/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3">
        <v>92</v>
      </c>
      <c r="B164" s="219" t="s">
        <v>349</v>
      </c>
      <c r="C164" s="264" t="s">
        <v>350</v>
      </c>
      <c r="D164" s="221" t="s">
        <v>340</v>
      </c>
      <c r="E164" s="228">
        <v>1</v>
      </c>
      <c r="F164" s="231"/>
      <c r="G164" s="232">
        <f>ROUND(E164*F164,2)</f>
        <v>0</v>
      </c>
      <c r="H164" s="231"/>
      <c r="I164" s="232">
        <f>ROUND(E164*H164,2)</f>
        <v>0</v>
      </c>
      <c r="J164" s="231"/>
      <c r="K164" s="232">
        <f>ROUND(E164*J164,2)</f>
        <v>0</v>
      </c>
      <c r="L164" s="232">
        <v>21</v>
      </c>
      <c r="M164" s="232">
        <f>G164*(1+L164/100)</f>
        <v>0</v>
      </c>
      <c r="N164" s="222">
        <v>0</v>
      </c>
      <c r="O164" s="222">
        <f>ROUND(E164*N164,5)</f>
        <v>0</v>
      </c>
      <c r="P164" s="222">
        <v>0</v>
      </c>
      <c r="Q164" s="222">
        <f>ROUND(E164*P164,5)</f>
        <v>0</v>
      </c>
      <c r="R164" s="222"/>
      <c r="S164" s="222"/>
      <c r="T164" s="223">
        <v>0</v>
      </c>
      <c r="U164" s="222">
        <f>ROUND(E164*T164,2)</f>
        <v>0</v>
      </c>
      <c r="V164" s="212"/>
      <c r="W164" s="212"/>
      <c r="X164" s="212"/>
      <c r="Y164" s="212"/>
      <c r="Z164" s="212"/>
      <c r="AA164" s="212"/>
      <c r="AB164" s="212"/>
      <c r="AC164" s="212"/>
      <c r="AD164" s="212"/>
      <c r="AE164" s="212" t="s">
        <v>107</v>
      </c>
      <c r="AF164" s="212"/>
      <c r="AG164" s="212"/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ht="22.5" outlineLevel="1" x14ac:dyDescent="0.2">
      <c r="A165" s="213">
        <v>93</v>
      </c>
      <c r="B165" s="219" t="s">
        <v>351</v>
      </c>
      <c r="C165" s="264" t="s">
        <v>352</v>
      </c>
      <c r="D165" s="221" t="s">
        <v>340</v>
      </c>
      <c r="E165" s="228">
        <v>1</v>
      </c>
      <c r="F165" s="231"/>
      <c r="G165" s="232">
        <f>ROUND(E165*F165,2)</f>
        <v>0</v>
      </c>
      <c r="H165" s="231"/>
      <c r="I165" s="232">
        <f>ROUND(E165*H165,2)</f>
        <v>0</v>
      </c>
      <c r="J165" s="231"/>
      <c r="K165" s="232">
        <f>ROUND(E165*J165,2)</f>
        <v>0</v>
      </c>
      <c r="L165" s="232">
        <v>21</v>
      </c>
      <c r="M165" s="232">
        <f>G165*(1+L165/100)</f>
        <v>0</v>
      </c>
      <c r="N165" s="222">
        <v>0</v>
      </c>
      <c r="O165" s="222">
        <f>ROUND(E165*N165,5)</f>
        <v>0</v>
      </c>
      <c r="P165" s="222">
        <v>0</v>
      </c>
      <c r="Q165" s="222">
        <f>ROUND(E165*P165,5)</f>
        <v>0</v>
      </c>
      <c r="R165" s="222"/>
      <c r="S165" s="222"/>
      <c r="T165" s="223">
        <v>0</v>
      </c>
      <c r="U165" s="222">
        <f>ROUND(E165*T165,2)</f>
        <v>0</v>
      </c>
      <c r="V165" s="212"/>
      <c r="W165" s="212"/>
      <c r="X165" s="212"/>
      <c r="Y165" s="212"/>
      <c r="Z165" s="212"/>
      <c r="AA165" s="212"/>
      <c r="AB165" s="212"/>
      <c r="AC165" s="212"/>
      <c r="AD165" s="212"/>
      <c r="AE165" s="212" t="s">
        <v>107</v>
      </c>
      <c r="AF165" s="212"/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3">
        <v>94</v>
      </c>
      <c r="B166" s="219" t="s">
        <v>353</v>
      </c>
      <c r="C166" s="264" t="s">
        <v>354</v>
      </c>
      <c r="D166" s="221" t="s">
        <v>340</v>
      </c>
      <c r="E166" s="228">
        <v>1</v>
      </c>
      <c r="F166" s="231"/>
      <c r="G166" s="232">
        <f>ROUND(E166*F166,2)</f>
        <v>0</v>
      </c>
      <c r="H166" s="231"/>
      <c r="I166" s="232">
        <f>ROUND(E166*H166,2)</f>
        <v>0</v>
      </c>
      <c r="J166" s="231"/>
      <c r="K166" s="232">
        <f>ROUND(E166*J166,2)</f>
        <v>0</v>
      </c>
      <c r="L166" s="232">
        <v>21</v>
      </c>
      <c r="M166" s="232">
        <f>G166*(1+L166/100)</f>
        <v>0</v>
      </c>
      <c r="N166" s="222">
        <v>0</v>
      </c>
      <c r="O166" s="222">
        <f>ROUND(E166*N166,5)</f>
        <v>0</v>
      </c>
      <c r="P166" s="222">
        <v>0</v>
      </c>
      <c r="Q166" s="222">
        <f>ROUND(E166*P166,5)</f>
        <v>0</v>
      </c>
      <c r="R166" s="222"/>
      <c r="S166" s="222"/>
      <c r="T166" s="223">
        <v>0</v>
      </c>
      <c r="U166" s="222">
        <f>ROUND(E166*T166,2)</f>
        <v>0</v>
      </c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 t="s">
        <v>107</v>
      </c>
      <c r="AF166" s="212"/>
      <c r="AG166" s="212"/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3">
        <v>95</v>
      </c>
      <c r="B167" s="219" t="s">
        <v>355</v>
      </c>
      <c r="C167" s="264" t="s">
        <v>356</v>
      </c>
      <c r="D167" s="221" t="s">
        <v>340</v>
      </c>
      <c r="E167" s="228">
        <v>1</v>
      </c>
      <c r="F167" s="231"/>
      <c r="G167" s="232">
        <f>ROUND(E167*F167,2)</f>
        <v>0</v>
      </c>
      <c r="H167" s="231"/>
      <c r="I167" s="232">
        <f>ROUND(E167*H167,2)</f>
        <v>0</v>
      </c>
      <c r="J167" s="231"/>
      <c r="K167" s="232">
        <f>ROUND(E167*J167,2)</f>
        <v>0</v>
      </c>
      <c r="L167" s="232">
        <v>21</v>
      </c>
      <c r="M167" s="232">
        <f>G167*(1+L167/100)</f>
        <v>0</v>
      </c>
      <c r="N167" s="222">
        <v>0</v>
      </c>
      <c r="O167" s="222">
        <f>ROUND(E167*N167,5)</f>
        <v>0</v>
      </c>
      <c r="P167" s="222">
        <v>0</v>
      </c>
      <c r="Q167" s="222">
        <f>ROUND(E167*P167,5)</f>
        <v>0</v>
      </c>
      <c r="R167" s="222"/>
      <c r="S167" s="222"/>
      <c r="T167" s="223">
        <v>0</v>
      </c>
      <c r="U167" s="222">
        <f>ROUND(E167*T167,2)</f>
        <v>0</v>
      </c>
      <c r="V167" s="212"/>
      <c r="W167" s="212"/>
      <c r="X167" s="212"/>
      <c r="Y167" s="212"/>
      <c r="Z167" s="212"/>
      <c r="AA167" s="212"/>
      <c r="AB167" s="212"/>
      <c r="AC167" s="212"/>
      <c r="AD167" s="212"/>
      <c r="AE167" s="212" t="s">
        <v>107</v>
      </c>
      <c r="AF167" s="212"/>
      <c r="AG167" s="212"/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3">
        <v>96</v>
      </c>
      <c r="B168" s="219" t="s">
        <v>357</v>
      </c>
      <c r="C168" s="264" t="s">
        <v>358</v>
      </c>
      <c r="D168" s="221" t="s">
        <v>340</v>
      </c>
      <c r="E168" s="228">
        <v>1</v>
      </c>
      <c r="F168" s="231"/>
      <c r="G168" s="232">
        <f>ROUND(E168*F168,2)</f>
        <v>0</v>
      </c>
      <c r="H168" s="231"/>
      <c r="I168" s="232">
        <f>ROUND(E168*H168,2)</f>
        <v>0</v>
      </c>
      <c r="J168" s="231"/>
      <c r="K168" s="232">
        <f>ROUND(E168*J168,2)</f>
        <v>0</v>
      </c>
      <c r="L168" s="232">
        <v>21</v>
      </c>
      <c r="M168" s="232">
        <f>G168*(1+L168/100)</f>
        <v>0</v>
      </c>
      <c r="N168" s="222">
        <v>0</v>
      </c>
      <c r="O168" s="222">
        <f>ROUND(E168*N168,5)</f>
        <v>0</v>
      </c>
      <c r="P168" s="222">
        <v>0</v>
      </c>
      <c r="Q168" s="222">
        <f>ROUND(E168*P168,5)</f>
        <v>0</v>
      </c>
      <c r="R168" s="222"/>
      <c r="S168" s="222"/>
      <c r="T168" s="223">
        <v>0</v>
      </c>
      <c r="U168" s="222">
        <f>ROUND(E168*T168,2)</f>
        <v>0</v>
      </c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 t="s">
        <v>107</v>
      </c>
      <c r="AF168" s="212"/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3">
        <v>97</v>
      </c>
      <c r="B169" s="219" t="s">
        <v>359</v>
      </c>
      <c r="C169" s="264" t="s">
        <v>360</v>
      </c>
      <c r="D169" s="221" t="s">
        <v>340</v>
      </c>
      <c r="E169" s="228">
        <v>2</v>
      </c>
      <c r="F169" s="231"/>
      <c r="G169" s="232">
        <f>ROUND(E169*F169,2)</f>
        <v>0</v>
      </c>
      <c r="H169" s="231"/>
      <c r="I169" s="232">
        <f>ROUND(E169*H169,2)</f>
        <v>0</v>
      </c>
      <c r="J169" s="231"/>
      <c r="K169" s="232">
        <f>ROUND(E169*J169,2)</f>
        <v>0</v>
      </c>
      <c r="L169" s="232">
        <v>21</v>
      </c>
      <c r="M169" s="232">
        <f>G169*(1+L169/100)</f>
        <v>0</v>
      </c>
      <c r="N169" s="222">
        <v>0</v>
      </c>
      <c r="O169" s="222">
        <f>ROUND(E169*N169,5)</f>
        <v>0</v>
      </c>
      <c r="P169" s="222">
        <v>0</v>
      </c>
      <c r="Q169" s="222">
        <f>ROUND(E169*P169,5)</f>
        <v>0</v>
      </c>
      <c r="R169" s="222"/>
      <c r="S169" s="222"/>
      <c r="T169" s="223">
        <v>0</v>
      </c>
      <c r="U169" s="222">
        <f>ROUND(E169*T169,2)</f>
        <v>0</v>
      </c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 t="s">
        <v>107</v>
      </c>
      <c r="AF169" s="212"/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42">
        <v>98</v>
      </c>
      <c r="B170" s="243" t="s">
        <v>361</v>
      </c>
      <c r="C170" s="267" t="s">
        <v>362</v>
      </c>
      <c r="D170" s="244" t="s">
        <v>340</v>
      </c>
      <c r="E170" s="245">
        <v>1</v>
      </c>
      <c r="F170" s="246"/>
      <c r="G170" s="247">
        <f>ROUND(E170*F170,2)</f>
        <v>0</v>
      </c>
      <c r="H170" s="246"/>
      <c r="I170" s="247">
        <f>ROUND(E170*H170,2)</f>
        <v>0</v>
      </c>
      <c r="J170" s="246"/>
      <c r="K170" s="247">
        <f>ROUND(E170*J170,2)</f>
        <v>0</v>
      </c>
      <c r="L170" s="247">
        <v>21</v>
      </c>
      <c r="M170" s="247">
        <f>G170*(1+L170/100)</f>
        <v>0</v>
      </c>
      <c r="N170" s="248">
        <v>0</v>
      </c>
      <c r="O170" s="248">
        <f>ROUND(E170*N170,5)</f>
        <v>0</v>
      </c>
      <c r="P170" s="248">
        <v>0</v>
      </c>
      <c r="Q170" s="248">
        <f>ROUND(E170*P170,5)</f>
        <v>0</v>
      </c>
      <c r="R170" s="248"/>
      <c r="S170" s="248"/>
      <c r="T170" s="249">
        <v>0</v>
      </c>
      <c r="U170" s="248">
        <f>ROUND(E170*T170,2)</f>
        <v>0</v>
      </c>
      <c r="V170" s="212"/>
      <c r="W170" s="212"/>
      <c r="X170" s="212"/>
      <c r="Y170" s="212"/>
      <c r="Z170" s="212"/>
      <c r="AA170" s="212"/>
      <c r="AB170" s="212"/>
      <c r="AC170" s="212"/>
      <c r="AD170" s="212"/>
      <c r="AE170" s="212" t="s">
        <v>107</v>
      </c>
      <c r="AF170" s="212"/>
      <c r="AG170" s="212"/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x14ac:dyDescent="0.2">
      <c r="A171" s="6"/>
      <c r="B171" s="7" t="s">
        <v>363</v>
      </c>
      <c r="C171" s="268" t="s">
        <v>363</v>
      </c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AC171">
        <v>15</v>
      </c>
      <c r="AD171">
        <v>21</v>
      </c>
    </row>
    <row r="172" spans="1:60" x14ac:dyDescent="0.2">
      <c r="A172" s="250"/>
      <c r="B172" s="251">
        <v>26</v>
      </c>
      <c r="C172" s="269" t="s">
        <v>363</v>
      </c>
      <c r="D172" s="252"/>
      <c r="E172" s="252"/>
      <c r="F172" s="252"/>
      <c r="G172" s="263">
        <f>G8+G68+G73+G95+G106+G110+G116+G118+G124</f>
        <v>0</v>
      </c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AC172">
        <f>SUMIF(L7:L170,AC171,G7:G170)</f>
        <v>0</v>
      </c>
      <c r="AD172">
        <f>SUMIF(L7:L170,AD171,G7:G170)</f>
        <v>0</v>
      </c>
      <c r="AE172" t="s">
        <v>364</v>
      </c>
    </row>
    <row r="173" spans="1:60" x14ac:dyDescent="0.2">
      <c r="A173" s="6"/>
      <c r="B173" s="7" t="s">
        <v>363</v>
      </c>
      <c r="C173" s="268" t="s">
        <v>363</v>
      </c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</row>
    <row r="174" spans="1:60" x14ac:dyDescent="0.2">
      <c r="A174" s="6"/>
      <c r="B174" s="7" t="s">
        <v>363</v>
      </c>
      <c r="C174" s="268" t="s">
        <v>363</v>
      </c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</row>
    <row r="175" spans="1:60" x14ac:dyDescent="0.2">
      <c r="A175" s="253">
        <v>33</v>
      </c>
      <c r="B175" s="253"/>
      <c r="C175" s="270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</row>
    <row r="176" spans="1:60" x14ac:dyDescent="0.2">
      <c r="A176" s="254"/>
      <c r="B176" s="255"/>
      <c r="C176" s="271"/>
      <c r="D176" s="255"/>
      <c r="E176" s="255"/>
      <c r="F176" s="255"/>
      <c r="G176" s="25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AE176" t="s">
        <v>365</v>
      </c>
    </row>
    <row r="177" spans="1:31" x14ac:dyDescent="0.2">
      <c r="A177" s="257"/>
      <c r="B177" s="258"/>
      <c r="C177" s="272"/>
      <c r="D177" s="258"/>
      <c r="E177" s="258"/>
      <c r="F177" s="258"/>
      <c r="G177" s="259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</row>
    <row r="178" spans="1:31" x14ac:dyDescent="0.2">
      <c r="A178" s="257"/>
      <c r="B178" s="258"/>
      <c r="C178" s="272"/>
      <c r="D178" s="258"/>
      <c r="E178" s="258"/>
      <c r="F178" s="258"/>
      <c r="G178" s="259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</row>
    <row r="179" spans="1:31" x14ac:dyDescent="0.2">
      <c r="A179" s="257"/>
      <c r="B179" s="258"/>
      <c r="C179" s="272"/>
      <c r="D179" s="258"/>
      <c r="E179" s="258"/>
      <c r="F179" s="258"/>
      <c r="G179" s="259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</row>
    <row r="180" spans="1:31" x14ac:dyDescent="0.2">
      <c r="A180" s="260"/>
      <c r="B180" s="261"/>
      <c r="C180" s="273"/>
      <c r="D180" s="261"/>
      <c r="E180" s="261"/>
      <c r="F180" s="261"/>
      <c r="G180" s="262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</row>
    <row r="181" spans="1:31" x14ac:dyDescent="0.2">
      <c r="A181" s="6"/>
      <c r="B181" s="7" t="s">
        <v>363</v>
      </c>
      <c r="C181" s="268" t="s">
        <v>363</v>
      </c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</row>
    <row r="182" spans="1:31" x14ac:dyDescent="0.2">
      <c r="C182" s="274"/>
      <c r="AE182" t="s">
        <v>366</v>
      </c>
    </row>
  </sheetData>
  <mergeCells count="6">
    <mergeCell ref="A1:G1"/>
    <mergeCell ref="C2:G2"/>
    <mergeCell ref="C3:G3"/>
    <mergeCell ref="C4:G4"/>
    <mergeCell ref="A175:C175"/>
    <mergeCell ref="A176:G180"/>
  </mergeCells>
  <pageMargins left="0.59055118110236204" right="0.39370078740157499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2020-02-13T08:05:03Z</dcterms:modified>
</cp:coreProperties>
</file>