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/>
  <bookViews>
    <workbookView xWindow="28680" yWindow="65416" windowWidth="29040" windowHeight="15840" activeTab="0"/>
  </bookViews>
  <sheets>
    <sheet name="Rekapitulace stavby" sheetId="1" r:id="rId1"/>
    <sheet name="VRN-00 - vedlejší rozpočt..." sheetId="2" r:id="rId2"/>
    <sheet name="SO-01 - Dokumentace stave..." sheetId="3" r:id="rId3"/>
    <sheet name="PS-01 - Technologická čás..." sheetId="4" r:id="rId4"/>
    <sheet name="Rekapitulace PS-01" sheetId="8" r:id="rId5"/>
    <sheet name="PS-01" sheetId="7" r:id="rId6"/>
    <sheet name="PS-02 - Provozní elektroi..." sheetId="5" r:id="rId7"/>
    <sheet name="Rekapitulace" sheetId="11" r:id="rId8"/>
    <sheet name="Dodávky" sheetId="10" r:id="rId9"/>
    <sheet name="Elektromontáže a služby" sheetId="9" r:id="rId10"/>
    <sheet name="Pokyny pro vyplnění" sheetId="6" r:id="rId11"/>
  </sheets>
  <definedNames>
    <definedName name="_xlnm._FilterDatabase" localSheetId="3" hidden="1">'PS-01 - Technologická čás...'!$C$80:$K$85</definedName>
    <definedName name="_xlnm._FilterDatabase" localSheetId="6" hidden="1">'PS-02 - Provozní elektroi...'!$C$80:$K$84</definedName>
    <definedName name="_xlnm._FilterDatabase" localSheetId="2" hidden="1">'SO-01 - Dokumentace stave...'!$C$97:$K$452</definedName>
    <definedName name="_xlnm._FilterDatabase" localSheetId="1" hidden="1">'VRN-00 - vedlejší rozpočt...'!$C$82:$K$98</definedName>
    <definedName name="_xlnm.Print_Area" localSheetId="8">'Dodávky'!$A$1:$H$17</definedName>
    <definedName name="_xlnm.Print_Area" localSheetId="10">'Pokyny pro vyplnění'!$B$2:$K$71,'Pokyny pro vyplnění'!$B$74:$K$118,'Pokyny pro vyplnění'!$B$121:$K$161,'Pokyny pro vyplnění'!$B$164:$K$218</definedName>
    <definedName name="_xlnm.Print_Area" localSheetId="5">'PS-01'!$A$1:$H$51</definedName>
    <definedName name="_xlnm.Print_Area" localSheetId="3">'PS-01 - Technologická čás...'!$C$4:$J$39,'PS-01 - Technologická čás...'!$C$45:$J$62,'PS-01 - Technologická čás...'!$C$68:$K$85</definedName>
    <definedName name="_xlnm.Print_Area" localSheetId="6">'PS-02 - Provozní elektroi...'!$C$4:$J$39,'PS-02 - Provozní elektroi...'!$C$45:$J$62,'PS-02 - Provozní elektroi...'!$C$68:$K$84</definedName>
    <definedName name="_xlnm.Print_Area" localSheetId="7">'Rekapitulace'!$A$1:$H$23</definedName>
    <definedName name="_xlnm.Print_Area" localSheetId="0">'Rekapitulace stavby'!$D$4:$AO$36,'Rekapitulace stavby'!$C$42:$AQ$59</definedName>
    <definedName name="_xlnm.Print_Area" localSheetId="2">'SO-01 - Dokumentace stave...'!$C$4:$J$39,'SO-01 - Dokumentace stave...'!$C$45:$J$79,'SO-01 - Dokumentace stave...'!$C$85:$K$452</definedName>
    <definedName name="_xlnm.Print_Area" localSheetId="1">'VRN-00 - vedlejší rozpočt...'!$C$4:$J$39,'VRN-00 - vedlejší rozpočt...'!$C$45:$J$64,'VRN-00 - vedlejší rozpočt...'!$C$70:$K$98</definedName>
    <definedName name="_xlnm.Print_Titles" localSheetId="0">'Rekapitulace stavby'!$52:$52</definedName>
    <definedName name="_xlnm.Print_Titles" localSheetId="1">'VRN-00 - vedlejší rozpočt...'!$82:$82</definedName>
    <definedName name="_xlnm.Print_Titles" localSheetId="2">'SO-01 - Dokumentace stave...'!$97:$97</definedName>
    <definedName name="_xlnm.Print_Titles" localSheetId="3">'PS-01 - Technologická čás...'!$80:$80</definedName>
    <definedName name="_xlnm.Print_Titles" localSheetId="6">'PS-02 - Provozní elektroi...'!$80:$80</definedName>
  </definedNames>
  <calcPr calcId="181029"/>
</workbook>
</file>

<file path=xl/sharedStrings.xml><?xml version="1.0" encoding="utf-8"?>
<sst xmlns="http://schemas.openxmlformats.org/spreadsheetml/2006/main" count="4792" uniqueCount="1125">
  <si>
    <t>Export Komplet</t>
  </si>
  <si>
    <t>VZ</t>
  </si>
  <si>
    <t>2.0</t>
  </si>
  <si>
    <t>ZAMOK</t>
  </si>
  <si>
    <t>False</t>
  </si>
  <si>
    <t>{07b8368e-f5df-4075-8f4d-22aca3d1c1b1}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</si>
  <si>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</si>
  <si>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</si>
  <si>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</si>
  <si>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</si>
  <si>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</si>
  <si>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</si>
  <si>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</si>
  <si>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</si>
  <si>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2023/08/06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</si>
  <si>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</si>
  <si>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</si>
  <si>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Milevsko ČOV - úpravy kalové koncovky a obnova haly</t>
  </si>
  <si>
    <t>KSO:</t>
  </si>
  <si>
    <t>814</t>
  </si>
  <si>
    <t>CC-CZ:</t>
  </si>
  <si>
    <t>2</t>
  </si>
  <si>
    <t>Místo:</t>
  </si>
  <si>
    <t>Milevsko</t>
  </si>
  <si>
    <t>Datum:</t>
  </si>
  <si>
    <t>10. 8. 2023</t>
  </si>
  <si>
    <t>CZ-CPV:</t>
  </si>
  <si>
    <t>45000000-7</t>
  </si>
  <si>
    <t>CZ-CPA:</t>
  </si>
  <si>
    <t>42</t>
  </si>
  <si>
    <t>Zadavatel:</t>
  </si>
  <si>
    <t>IČ:</t>
  </si>
  <si>
    <t>00249831</t>
  </si>
  <si>
    <t>Město Milevsko</t>
  </si>
  <si>
    <t>DIČ:</t>
  </si>
  <si>
    <t>CZ00249831</t>
  </si>
  <si>
    <t>Uchazeč:</t>
  </si>
  <si>
    <t>Vyplň údaj</t>
  </si>
  <si>
    <t>Projektant:</t>
  </si>
  <si>
    <t>28159721</t>
  </si>
  <si>
    <t>VAK projekt s.r.o.</t>
  </si>
  <si>
    <t>CZ28159721</t>
  </si>
  <si>
    <t>True</t>
  </si>
  <si>
    <t>Zpracovatel:</t>
  </si>
  <si>
    <t/>
  </si>
  <si>
    <t>Ing. Martina Zamlinská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</si>
  <si>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</si>
  <si>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</si>
  <si>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</si>
  <si>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</si>
  <si>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</si>
  <si>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</si>
  <si>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</si>
  <si>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</si>
  <si>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</si>
  <si>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</si>
  <si>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</si>
  <si>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</si>
  <si>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</si>
  <si>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</si>
  <si>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</si>
  <si>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</si>
  <si>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</si>
  <si>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</si>
  <si>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</si>
  <si>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</si>
  <si>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</si>
  <si>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</si>
  <si>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</si>
  <si>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</si>
  <si>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</si>
  <si>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</si>
  <si>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</si>
  <si>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</si>
  <si>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</si>
  <si>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</si>
  <si>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</si>
  <si>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</si>
  <si>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</si>
  <si>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</si>
  <si>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</si>
  <si>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</si>
  <si>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</si>
  <si>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</si>
  <si>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</si>
  <si>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</si>
  <si>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</si>
  <si>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VRN-00</t>
  </si>
  <si>
    <t>vedlejší rozpočtové náklady</t>
  </si>
  <si>
    <t>VON</t>
  </si>
  <si>
    <t>1</t>
  </si>
  <si>
    <t>{dd3470f6-3c9a-4a61-94b1-a848f14333b0}</t>
  </si>
  <si>
    <t>SO-01</t>
  </si>
  <si>
    <t>Dokumentace stavebních a inženýrských objektů</t>
  </si>
  <si>
    <t>STA</t>
  </si>
  <si>
    <t>{021cbad8-9bdb-4711-b6a6-743946c7c924}</t>
  </si>
  <si>
    <t>PS-01</t>
  </si>
  <si>
    <t>Technologická část strojní</t>
  </si>
  <si>
    <t>PRO</t>
  </si>
  <si>
    <t>{73b7f790-a24e-4d0a-9d39-bf52cbb251f9}</t>
  </si>
  <si>
    <t>PS-02</t>
  </si>
  <si>
    <t>Provozní elektroinstalace</t>
  </si>
  <si>
    <t>{f67ce28e-8bf1-4e23-ae34-df31c75a8e2c}</t>
  </si>
  <si>
    <t>KRYCÍ LIST SOUPISU PRACÍ</t>
  </si>
  <si>
    <t>Objekt:</t>
  </si>
  <si>
    <t>VRN-00 - vedlejší rozpočtové náklady</t>
  </si>
  <si>
    <t>41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</si>
  <si>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</si>
  <si>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</si>
  <si>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</si>
  <si>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</si>
  <si>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</si>
  <si>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</si>
  <si>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</si>
  <si>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</si>
  <si>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</si>
  <si>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</si>
  <si>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</si>
  <si>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</si>
  <si>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</si>
  <si>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</si>
  <si>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</si>
  <si>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</si>
  <si>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</si>
  <si>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</si>
  <si>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</si>
  <si>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</si>
  <si>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</si>
  <si>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</si>
  <si>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</si>
  <si>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</si>
  <si>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</si>
  <si>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</si>
  <si>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</si>
  <si>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</si>
  <si>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012-2</t>
  </si>
  <si>
    <t>Bezpečnostní opatření dle plánu BOZP</t>
  </si>
  <si>
    <t>soubor</t>
  </si>
  <si>
    <t>1024</t>
  </si>
  <si>
    <t>-2140174441</t>
  </si>
  <si>
    <t>013194000</t>
  </si>
  <si>
    <t>Provozní řád - úprava stávajícího</t>
  </si>
  <si>
    <t>-1465933197</t>
  </si>
  <si>
    <t>P</t>
  </si>
  <si>
    <t>Poznámka k položce:
v elektronické i papírové podobě</t>
  </si>
  <si>
    <t>VV</t>
  </si>
  <si>
    <t>3</t>
  </si>
  <si>
    <t>013254000</t>
  </si>
  <si>
    <t>Dokumentace skutečného provedení stavby</t>
  </si>
  <si>
    <t>-1627671093</t>
  </si>
  <si>
    <t>VRN3</t>
  </si>
  <si>
    <t>Zařízení staveniště</t>
  </si>
  <si>
    <t>4</t>
  </si>
  <si>
    <t>030001000</t>
  </si>
  <si>
    <t>-809370532</t>
  </si>
  <si>
    <t>VRN4</t>
  </si>
  <si>
    <t>Inženýrská činnost</t>
  </si>
  <si>
    <t>041903001</t>
  </si>
  <si>
    <t>Součinnost provozovatele</t>
  </si>
  <si>
    <t>-30236454</t>
  </si>
  <si>
    <t>Poznámka k položce:
Položka obsahuje náklady provozovatele na součinnost při stavbě v rozsahu cca 30hod</t>
  </si>
  <si>
    <t>SO-01 - Dokumentace stavebních a inženýrských objektů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</si>
  <si>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</si>
  <si>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</si>
  <si>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</si>
  <si>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</si>
  <si>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</si>
  <si>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</si>
  <si>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</si>
  <si>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</si>
  <si>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</si>
  <si>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</si>
  <si>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</si>
  <si>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</si>
  <si>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</si>
  <si>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751 - Vzduchotechnika</t>
  </si>
  <si>
    <t xml:space="preserve">    764 - Konstrukce klempířské</t>
  </si>
  <si>
    <t xml:space="preserve">    765 - Krytina skládaná</t>
  </si>
  <si>
    <t xml:space="preserve">    767 - Konstrukce zámečnické</t>
  </si>
  <si>
    <t xml:space="preserve">    783 - Dokončovací práce - nátěry</t>
  </si>
  <si>
    <t xml:space="preserve">    789 - Povrchové úpravy ocelových konstrukcí a technologických zařízení</t>
  </si>
  <si>
    <t>HSV</t>
  </si>
  <si>
    <t>Práce a dodávky HSV</t>
  </si>
  <si>
    <t>Zemní práce</t>
  </si>
  <si>
    <t>83</t>
  </si>
  <si>
    <t>113107330</t>
  </si>
  <si>
    <t>Odstranění podkladů nebo krytů strojně plochy jednotlivě do 50 m2 s přemístěním hmot na skládku na vzdálenost do 3 m nebo s naložením na dopravní prostředek z betonu prostého, o tl. vrstvy do 100 mm</t>
  </si>
  <si>
    <t>m2</t>
  </si>
  <si>
    <t>CS ÚRS 2023 02</t>
  </si>
  <si>
    <t>-157520488</t>
  </si>
  <si>
    <t>Online PSC</t>
  </si>
  <si>
    <t>https://podminky.urs.cz/item/CS_URS_2023_02/113107330</t>
  </si>
  <si>
    <t>0,5*3,745"rampa"</t>
  </si>
  <si>
    <t>Zakládání</t>
  </si>
  <si>
    <t>8</t>
  </si>
  <si>
    <t>278381531</t>
  </si>
  <si>
    <t>Základy pod stroje nebo technologická zařízení z betonu s bedněním, odbedněním, bez úpravy povrchu z betonu prostého objemu souvislé základové konstrukce do 5 m3 tř. C 16/20, složitosti I</t>
  </si>
  <si>
    <t>m3</t>
  </si>
  <si>
    <t>-1440696460</t>
  </si>
  <si>
    <t>https://podminky.urs.cz/item/CS_URS_2023_02/278381531</t>
  </si>
  <si>
    <t>0,1*0,35*1,3</t>
  </si>
  <si>
    <t>0,1*0,9*3,2</t>
  </si>
  <si>
    <t>Součet</t>
  </si>
  <si>
    <t>Svislé a kompletní konstrukce</t>
  </si>
  <si>
    <t>18</t>
  </si>
  <si>
    <t>317944323</t>
  </si>
  <si>
    <t>Válcované nosníky dodatečně osazované do připravených otvorů bez zazdění hlav č. 14 až 22</t>
  </si>
  <si>
    <t>t</t>
  </si>
  <si>
    <t>-84107015</t>
  </si>
  <si>
    <t>https://podminky.urs.cz/item/CS_URS_2023_02/317944323</t>
  </si>
  <si>
    <t>(1+1)*15,8/1000</t>
  </si>
  <si>
    <t>19</t>
  </si>
  <si>
    <t>346244381</t>
  </si>
  <si>
    <t>Plentování ocelových válcovaných nosníků jednostranné cihlami na maltu, výška stojiny do 200 mm</t>
  </si>
  <si>
    <t>1013154484</t>
  </si>
  <si>
    <t>https://podminky.urs.cz/item/CS_URS_2023_02/346244381</t>
  </si>
  <si>
    <t>1*0,16*2</t>
  </si>
  <si>
    <t>13</t>
  </si>
  <si>
    <t>389381001</t>
  </si>
  <si>
    <t>Dobetonování prefabrikovaných konstrukcí</t>
  </si>
  <si>
    <t>633176083</t>
  </si>
  <si>
    <t>https://podminky.urs.cz/item/CS_URS_2023_02/389381001</t>
  </si>
  <si>
    <t>"dobetonování kapes"0,15*0,15*0,1*38</t>
  </si>
  <si>
    <t>"překlad nad otvorem"0,3*0,6*1</t>
  </si>
  <si>
    <t>Vodorovné konstrukce</t>
  </si>
  <si>
    <t>39</t>
  </si>
  <si>
    <t>441171142</t>
  </si>
  <si>
    <t>Montáž ocelové konstrukce zastřešení (vazníky, krovy) hmotnosti jednotlivých prvků přes 80 do 100 kg/m, délky přes 12 do 18 m</t>
  </si>
  <si>
    <t>1865048261</t>
  </si>
  <si>
    <t>https://podminky.urs.cz/item/CS_URS_2023_02/441171142</t>
  </si>
  <si>
    <t>7,172</t>
  </si>
  <si>
    <t>40</t>
  </si>
  <si>
    <t>M</t>
  </si>
  <si>
    <t>55283902</t>
  </si>
  <si>
    <t>trubka ocelová bezešvá hladká jakost 11 353 48,3x3,2mm</t>
  </si>
  <si>
    <t>m</t>
  </si>
  <si>
    <t>1711539413</t>
  </si>
  <si>
    <t>7,75+11,2+7,15+3,1+250</t>
  </si>
  <si>
    <t>13010822</t>
  </si>
  <si>
    <t>ocel profilová jakost S235JR (11 375) průřez U (UPN) 160</t>
  </si>
  <si>
    <t>-1910193</t>
  </si>
  <si>
    <t>5,956</t>
  </si>
  <si>
    <t>13611220</t>
  </si>
  <si>
    <t>plech ocelový hladký jakost S235JR tl 6mm tabule</t>
  </si>
  <si>
    <t>926354105</t>
  </si>
  <si>
    <t>(102+126)/1000</t>
  </si>
  <si>
    <t>45</t>
  </si>
  <si>
    <t>444171112</t>
  </si>
  <si>
    <t>Montáž krytiny střech ocelových konstrukcí z tvarovaných ocelových plechů šroubovaných, výšky budovy přes 6 do 12 m</t>
  </si>
  <si>
    <t>417406002</t>
  </si>
  <si>
    <t>https://podminky.urs.cz/item/CS_URS_2023_02/444171112</t>
  </si>
  <si>
    <t>7,75*18,35*2"zpětné použití"</t>
  </si>
  <si>
    <t>Komunikace pozemní</t>
  </si>
  <si>
    <t>84</t>
  </si>
  <si>
    <t>581111111</t>
  </si>
  <si>
    <t>Kryt cementobetonový silničních komunikací skupiny CB I tl. 100 mm</t>
  </si>
  <si>
    <t>-945110928</t>
  </si>
  <si>
    <t>https://podminky.urs.cz/item/CS_URS_2023_02/581111111</t>
  </si>
  <si>
    <t>6</t>
  </si>
  <si>
    <t>Úpravy povrchů, podlahy a osazování výplní</t>
  </si>
  <si>
    <t>29</t>
  </si>
  <si>
    <t>612325222</t>
  </si>
  <si>
    <t>Vápenocementová omítka jednotlivých malých ploch štuková na stěnách, plochy jednotlivě přes 0,09 do 0,25 m2</t>
  </si>
  <si>
    <t>kus</t>
  </si>
  <si>
    <t>-1083880945</t>
  </si>
  <si>
    <t>https://podminky.urs.cz/item/CS_URS_2023_02/612325222</t>
  </si>
  <si>
    <t>4*4</t>
  </si>
  <si>
    <t>20</t>
  </si>
  <si>
    <t>612325302</t>
  </si>
  <si>
    <t>Vápenocementová omítka ostění nebo nadpraží štuková</t>
  </si>
  <si>
    <t>-486140133</t>
  </si>
  <si>
    <t>https://podminky.urs.cz/item/CS_URS_2023_02/612325302</t>
  </si>
  <si>
    <t>"otvor dopravník"0,3*(1,7*2+0,7)</t>
  </si>
  <si>
    <t>619995001</t>
  </si>
  <si>
    <t>Začištění omítek (s dodáním hmot) kolem oken, dveří, podlah, obkladů apod.</t>
  </si>
  <si>
    <t>152753462</t>
  </si>
  <si>
    <t>https://podminky.urs.cz/item/CS_URS_2023_02/619995001</t>
  </si>
  <si>
    <t>(1,7*2+0,7)*2</t>
  </si>
  <si>
    <t>107</t>
  </si>
  <si>
    <t>629995101</t>
  </si>
  <si>
    <t>Očištění vnějších ploch tlakovou vodou omytím</t>
  </si>
  <si>
    <t>-668835485</t>
  </si>
  <si>
    <t>https://podminky.urs.cz/item/CS_URS_2023_02/629995101</t>
  </si>
  <si>
    <t>813"trapézový podhled"</t>
  </si>
  <si>
    <t>87</t>
  </si>
  <si>
    <t>637211911</t>
  </si>
  <si>
    <t>Okapový chodník z dlaždic Příplatek k cenám za zalévání asfaltem při provádění okapového chodníčku z dlaždic nebo u betonové nové mazaniny podél budovy</t>
  </si>
  <si>
    <t>-1726609051</t>
  </si>
  <si>
    <t>https://podminky.urs.cz/item/CS_URS_2023_02/637211911</t>
  </si>
  <si>
    <t>"patky sloupů"</t>
  </si>
  <si>
    <t>2*7</t>
  </si>
  <si>
    <t>1,35*3</t>
  </si>
  <si>
    <t>(1,145+0,55)*3</t>
  </si>
  <si>
    <t>(1,145+1,145)</t>
  </si>
  <si>
    <t>9</t>
  </si>
  <si>
    <t>Ostatní konstrukce a práce, bourání</t>
  </si>
  <si>
    <t>82</t>
  </si>
  <si>
    <t>919735122</t>
  </si>
  <si>
    <t>Řezání stávajícího betonového krytu nebo podkladu hloubky přes 50 do 100 mm</t>
  </si>
  <si>
    <t>646229956</t>
  </si>
  <si>
    <t>https://podminky.urs.cz/item/CS_URS_2023_02/919735122</t>
  </si>
  <si>
    <t>(0,5+3,745)*2</t>
  </si>
  <si>
    <t>94</t>
  </si>
  <si>
    <t>941211111</t>
  </si>
  <si>
    <t>Lešení řadové rámové lehké pracovní s podlahami s provozním zatížením tř. 3 do 200 kg/m2 šířky tř. SW06 od 0,6 do 0,9 m výšky do 10 m montáž</t>
  </si>
  <si>
    <t>-1695807568</t>
  </si>
  <si>
    <t>https://podminky.urs.cz/item/CS_URS_2023_02/941211111</t>
  </si>
  <si>
    <t>18,3*4,63*2</t>
  </si>
  <si>
    <t>96</t>
  </si>
  <si>
    <t>941211211</t>
  </si>
  <si>
    <t>Lešení řadové rámové lehké pracovní s podlahami s provozním zatížením tř. 3 do 200 kg/m2 šířky tř. SW06 od 0,6 do 0,9 m výšky do 10 m příplatek za každý den použití</t>
  </si>
  <si>
    <t>9453252</t>
  </si>
  <si>
    <t>https://podminky.urs.cz/item/CS_URS_2023_02/941211211</t>
  </si>
  <si>
    <t>169,458*30</t>
  </si>
  <si>
    <t>97</t>
  </si>
  <si>
    <t>941211311</t>
  </si>
  <si>
    <t>Odborná prohlídka lešení řadového rámového lehkého pracovního s podlahami s provozním zatížením tř. 3 do 200 kg/m2 šířky tř. SW06 od 0,6 do 0,9 m výšky do 25 m, celkové plochy do 500 m2 nezakrytého</t>
  </si>
  <si>
    <t>-1544791299</t>
  </si>
  <si>
    <t>https://podminky.urs.cz/item/CS_URS_2023_02/941211311</t>
  </si>
  <si>
    <t>95</t>
  </si>
  <si>
    <t>941211811</t>
  </si>
  <si>
    <t>Lešení řadové rámové lehké pracovní s podlahami s provozním zatížením tř. 3 do 200 kg/m2 šířky tř. SW06 od 0,6 do 0,9 m výšky do 10 m demontáž</t>
  </si>
  <si>
    <t>-16893713</t>
  </si>
  <si>
    <t>https://podminky.urs.cz/item/CS_URS_2023_02/941211811</t>
  </si>
  <si>
    <t>89</t>
  </si>
  <si>
    <t>943211111</t>
  </si>
  <si>
    <t>Lešení prostorové rámové lehké pracovní s podlahami s provozním zatížením tř. 3 do 200 kg/m2 výšky do 10 m montáž</t>
  </si>
  <si>
    <t>-1378283485</t>
  </si>
  <si>
    <t>https://podminky.urs.cz/item/CS_URS_2023_02/943211111</t>
  </si>
  <si>
    <t>15*18*4,12</t>
  </si>
  <si>
    <t>91</t>
  </si>
  <si>
    <t>943211211</t>
  </si>
  <si>
    <t>Lešení prostorové rámové lehké pracovní s podlahami s provozním zatížením tř. 3 do 200 kg/m2 výšky do 10 m příplatek k ceně za každý den použití</t>
  </si>
  <si>
    <t>-1470175693</t>
  </si>
  <si>
    <t>https://podminky.urs.cz/item/CS_URS_2023_02/943211211</t>
  </si>
  <si>
    <t>1112,4*30</t>
  </si>
  <si>
    <t>93</t>
  </si>
  <si>
    <t>943211321</t>
  </si>
  <si>
    <t>Odborná prohlídka lešení prostorového rámového lehkého pracovního s podlahami s provozním zatížením tř. 3 do 200 kg/m2 výšky do 25 m, celkového objemu přes 1 000 do 3 000 m3 nezakrytého</t>
  </si>
  <si>
    <t>655477131</t>
  </si>
  <si>
    <t>https://podminky.urs.cz/item/CS_URS_2023_02/943211321</t>
  </si>
  <si>
    <t>90</t>
  </si>
  <si>
    <t>943211811</t>
  </si>
  <si>
    <t>Lešení prostorové rámové lehké pracovní s podlahami s provozním zatížením tř. 3 do 200 kg/m2 výšky do 10 m demontáž</t>
  </si>
  <si>
    <t>-395293021</t>
  </si>
  <si>
    <t>https://podminky.urs.cz/item/CS_URS_2023_02/943211811</t>
  </si>
  <si>
    <t>104</t>
  </si>
  <si>
    <t>949211111</t>
  </si>
  <si>
    <t>Lešeňová podlaha pro trubková lešení z fošen, prken nebo dřevěných sbíjených lešeňových dílců s příčníky nebo podélníky, ve výšce do 10 m montáž</t>
  </si>
  <si>
    <t>1475048635</t>
  </si>
  <si>
    <t>https://podminky.urs.cz/item/CS_URS_2023_02/949211111</t>
  </si>
  <si>
    <t>15*18"pomocná pracovní lávky"</t>
  </si>
  <si>
    <t>106</t>
  </si>
  <si>
    <t>949211211</t>
  </si>
  <si>
    <t>Lešeňová podlaha pro trubková lešení z fošen, prken nebo dřevěných sbíjených lešeňových dílců s příčníky nebo podélníky, ve výšce do 10 m příplatek k ceně za každý den použití</t>
  </si>
  <si>
    <t>-28066466</t>
  </si>
  <si>
    <t>https://podminky.urs.cz/item/CS_URS_2023_02/949211211</t>
  </si>
  <si>
    <t>270*30</t>
  </si>
  <si>
    <t>105</t>
  </si>
  <si>
    <t>949211811</t>
  </si>
  <si>
    <t>Lešeňová podlaha pro trubková lešení z fošen, prken nebo dřevěných sbíjených lešeňových dílců s příčníky nebo podélníky, ve výšce do 10 m demontáž</t>
  </si>
  <si>
    <t>-148443375</t>
  </si>
  <si>
    <t>https://podminky.urs.cz/item/CS_URS_2023_02/949211811</t>
  </si>
  <si>
    <t>99</t>
  </si>
  <si>
    <t>952901221</t>
  </si>
  <si>
    <t>Vyčištění budov nebo objektů před předáním do užívání průmyslových budov a objektů výrobních, skladovacích, garáží, dílen nebo hal apod. s nespalnou podlahou jakékoliv výšky podlaží</t>
  </si>
  <si>
    <t>-789682169</t>
  </si>
  <si>
    <t>https://podminky.urs.cz/item/CS_URS_2023_02/952901221</t>
  </si>
  <si>
    <t>15*18,33</t>
  </si>
  <si>
    <t>24</t>
  </si>
  <si>
    <t>953943114</t>
  </si>
  <si>
    <t>Osazování drobných kovových předmětů výrobků ostatních jinde neuvedených do vynechaných či vysekaných kapes zdiva, se zajištěním polohy se zalitím maltou cementovou, hmotnosti přes 15 do 30 kg/kus</t>
  </si>
  <si>
    <t>-1401614647</t>
  </si>
  <si>
    <t>https://podminky.urs.cz/item/CS_URS_2023_02/953943114</t>
  </si>
  <si>
    <t>25</t>
  </si>
  <si>
    <t>283-1</t>
  </si>
  <si>
    <t>deska plná plastová zaslepovací zástěna</t>
  </si>
  <si>
    <t>-1457474394</t>
  </si>
  <si>
    <t>Poznámka k položce:
popis viz výkres D1.06
PSV - 04</t>
  </si>
  <si>
    <t>1,1*1,9</t>
  </si>
  <si>
    <t>22</t>
  </si>
  <si>
    <t>953962112</t>
  </si>
  <si>
    <t>Kotvy chemické s vyvrtáním otvoru do zdiva z plných cihel tmel, hloubka 80 mm, velikost M 10</t>
  </si>
  <si>
    <t>-1559946132</t>
  </si>
  <si>
    <t>https://podminky.urs.cz/item/CS_URS_2023_02/953962112</t>
  </si>
  <si>
    <t>10"zástěna"</t>
  </si>
  <si>
    <t>23</t>
  </si>
  <si>
    <t>953965115</t>
  </si>
  <si>
    <t>Kotvy chemické s vyvrtáním otvoru kotevní šrouby pro chemické kotvy, velikost M 10, délka 130 mm</t>
  </si>
  <si>
    <t>1525816588</t>
  </si>
  <si>
    <t>https://podminky.urs.cz/item/CS_URS_2023_02/953965115</t>
  </si>
  <si>
    <t>962052210</t>
  </si>
  <si>
    <t>Bourání zdiva železobetonového nadzákladového, objemu do 1 m3</t>
  </si>
  <si>
    <t>-581786322</t>
  </si>
  <si>
    <t>https://podminky.urs.cz/item/CS_URS_2023_02/962052210</t>
  </si>
  <si>
    <t>0,16*0,3*(5,095+1,63)*2</t>
  </si>
  <si>
    <t>0,1*4,775*1,63</t>
  </si>
  <si>
    <t>0,1*2,27*2,1</t>
  </si>
  <si>
    <t>85</t>
  </si>
  <si>
    <t>965042121</t>
  </si>
  <si>
    <t>Bourání mazanin betonových nebo z litého asfaltu tl. do 100 mm, plochy do 1 m2</t>
  </si>
  <si>
    <t>-1986505656</t>
  </si>
  <si>
    <t>https://podminky.urs.cz/item/CS_URS_2023_02/965042121</t>
  </si>
  <si>
    <t>"kapsy pro pojezdový plech"0,1*0,15*0,15*38</t>
  </si>
  <si>
    <t>965046111</t>
  </si>
  <si>
    <t>Broušení stávajících betonových podlah úběr do 3 mm</t>
  </si>
  <si>
    <t>1875084559</t>
  </si>
  <si>
    <t>https://podminky.urs.cz/item/CS_URS_2023_02/965046111</t>
  </si>
  <si>
    <t>13,85</t>
  </si>
  <si>
    <t>2,1*2,27*2</t>
  </si>
  <si>
    <t>43</t>
  </si>
  <si>
    <t>966071134</t>
  </si>
  <si>
    <t>Demontáž ocelových konstrukcí profilů hmotnosti přes 30 kg/m, hmotnosti konstrukce přes 50 do 120 t</t>
  </si>
  <si>
    <t>-242178877</t>
  </si>
  <si>
    <t>https://podminky.urs.cz/item/CS_URS_2023_02/966071134</t>
  </si>
  <si>
    <t>44</t>
  </si>
  <si>
    <t>966073122</t>
  </si>
  <si>
    <t>Demontáž krytiny střech ocelových konstrukcí z tvarovaných ocelových plechů, výšky budovy přes 6 do 12 m</t>
  </si>
  <si>
    <t>-991755505</t>
  </si>
  <si>
    <t>https://podminky.urs.cz/item/CS_URS_2023_02/966073122</t>
  </si>
  <si>
    <t>7,75*18,35*2"pro zpětné použití"</t>
  </si>
  <si>
    <t>86</t>
  </si>
  <si>
    <t>968072559</t>
  </si>
  <si>
    <t>Vybourání kovových rámů oken s křídly, dveřních zárubní, vrat, stěn, ostění nebo obkladů vrat, mimo posuvných a skládacích, plochy přes 5 m2</t>
  </si>
  <si>
    <t>1972836656</t>
  </si>
  <si>
    <t>https://podminky.urs.cz/item/CS_URS_2023_02/968072559</t>
  </si>
  <si>
    <t>3,65*3,535</t>
  </si>
  <si>
    <t>17</t>
  </si>
  <si>
    <t>971038691</t>
  </si>
  <si>
    <t>Vybourání otvorů ve zdivu základovém nebo nadzákladovém z cihel, tvárnic, příčkovek dutých tvárnic nebo příčkovek, velikosti plochy do 4 m2, tl. přes 150 mm</t>
  </si>
  <si>
    <t>-942656199</t>
  </si>
  <si>
    <t>https://podminky.urs.cz/item/CS_URS_2023_02/971038691</t>
  </si>
  <si>
    <t>0,3*0,7*1,7"vybouraný otvor pro dopravník"</t>
  </si>
  <si>
    <t>973049321</t>
  </si>
  <si>
    <t>Vysekání výklenků nebo kapes ve zdivu betonovém kapes pro osazování různých konstrukcí v základech, dlažbách apod., velikosti 150/150 mm, hl. do 150 mm</t>
  </si>
  <si>
    <t>-573113276</t>
  </si>
  <si>
    <t>https://podminky.urs.cz/item/CS_URS_2023_02/973049321</t>
  </si>
  <si>
    <t>38</t>
  </si>
  <si>
    <t>16</t>
  </si>
  <si>
    <t>974031666</t>
  </si>
  <si>
    <t>Vysekání rýh ve zdivu cihelném na maltu vápennou nebo vápenocementovou pro vtahování nosníků do zdí, před vybouráním otvoru do hl. 150 mm, při v. nosníku do 250 mm</t>
  </si>
  <si>
    <t>-2060269410</t>
  </si>
  <si>
    <t>https://podminky.urs.cz/item/CS_URS_2023_02/974031666</t>
  </si>
  <si>
    <t>1+1</t>
  </si>
  <si>
    <t>30</t>
  </si>
  <si>
    <t>985112133</t>
  </si>
  <si>
    <t>Odsekání degradovaného betonu rubu kleneb a podlah, tloušťky přes 30 do 50 mm</t>
  </si>
  <si>
    <t>649817809</t>
  </si>
  <si>
    <t>https://podminky.urs.cz/item/CS_URS_2023_02/985112133</t>
  </si>
  <si>
    <t>0,7*2*7</t>
  </si>
  <si>
    <t>0,7*1,35*3</t>
  </si>
  <si>
    <t>(1,845*1,25-1,145*0,55)*3</t>
  </si>
  <si>
    <t>(1,845*1,845-1,145*1,145)</t>
  </si>
  <si>
    <t>31</t>
  </si>
  <si>
    <t>985112193</t>
  </si>
  <si>
    <t>Odsekání degradovaného betonu Příplatek k cenám za plochu do 10 m2 jednotlivě</t>
  </si>
  <si>
    <t>160664209</t>
  </si>
  <si>
    <t>https://podminky.urs.cz/item/CS_URS_2023_02/985112193</t>
  </si>
  <si>
    <t>19,758</t>
  </si>
  <si>
    <t>985121122</t>
  </si>
  <si>
    <t>Tryskání degradovaného betonu stěn, rubu kleneb a podlah vodou pod tlakem přes 300 do 1 250 barů</t>
  </si>
  <si>
    <t>1864798060</t>
  </si>
  <si>
    <t>https://podminky.urs.cz/item/CS_URS_2023_02/985121122</t>
  </si>
  <si>
    <t>34</t>
  </si>
  <si>
    <t>985311315</t>
  </si>
  <si>
    <t>Reprofilace betonu sanačními maltami na cementové bázi ručně rubu kleneb a podlah, tloušťky přes 40 do 50 mm</t>
  </si>
  <si>
    <t>-2079854012</t>
  </si>
  <si>
    <t>https://podminky.urs.cz/item/CS_URS_2023_02/985311315</t>
  </si>
  <si>
    <t>19,758"patky sloupů"</t>
  </si>
  <si>
    <t>35</t>
  </si>
  <si>
    <t>985311912</t>
  </si>
  <si>
    <t>Reprofilace betonu sanačními maltami na cementové bázi ručně Příplatek k cenám za plochu do 10 m2 jednotlivě</t>
  </si>
  <si>
    <t>-2021952790</t>
  </si>
  <si>
    <t>https://podminky.urs.cz/item/CS_URS_2023_02/985311912</t>
  </si>
  <si>
    <t>985312134</t>
  </si>
  <si>
    <t>Stěrka k vyrovnání ploch reprofilovaného betonu rubu kleneb a podlah, tloušťky do 5 mm</t>
  </si>
  <si>
    <t>737519992</t>
  </si>
  <si>
    <t>https://podminky.urs.cz/item/CS_URS_2023_02/985312134</t>
  </si>
  <si>
    <t>32</t>
  </si>
  <si>
    <t>985323112</t>
  </si>
  <si>
    <t>Spojovací můstek reprofilovaného betonu na cementové bázi, tloušťky 2 mm</t>
  </si>
  <si>
    <t>-1244632658</t>
  </si>
  <si>
    <t>https://podminky.urs.cz/item/CS_URS_2023_02/985323112</t>
  </si>
  <si>
    <t>7</t>
  </si>
  <si>
    <t>985323212</t>
  </si>
  <si>
    <t>Spojovací můstek reprofilovaného betonu na epoxidové bázi, tloušťky 2 mm</t>
  </si>
  <si>
    <t>-791482849</t>
  </si>
  <si>
    <t>https://podminky.urs.cz/item/CS_URS_2023_02/985323212</t>
  </si>
  <si>
    <t>33</t>
  </si>
  <si>
    <t>985323912</t>
  </si>
  <si>
    <t>Spojovací můstek reprofilovaného betonu Příplatek k cenám za plochu do 10 m2 jednotlivě</t>
  </si>
  <si>
    <t>-1294579965</t>
  </si>
  <si>
    <t>https://podminky.urs.cz/item/CS_URS_2023_02/985323912</t>
  </si>
  <si>
    <t>98</t>
  </si>
  <si>
    <t>993111111</t>
  </si>
  <si>
    <t>Dovoz a odvoz lešení včetně naložení a složení řadového, na vzdálenost do 10 km</t>
  </si>
  <si>
    <t>-1617494499</t>
  </si>
  <si>
    <t>https://podminky.urs.cz/item/CS_URS_2023_02/993111111</t>
  </si>
  <si>
    <t>169,458</t>
  </si>
  <si>
    <t>92</t>
  </si>
  <si>
    <t>993121111</t>
  </si>
  <si>
    <t>Dovoz a odvoz lešení včetně naložení a složení prostorového lehkého, na vzdálenost do 10 km</t>
  </si>
  <si>
    <t>-1090842673</t>
  </si>
  <si>
    <t>https://podminky.urs.cz/item/CS_URS_2023_02/993121111</t>
  </si>
  <si>
    <t>1112,4</t>
  </si>
  <si>
    <t>997</t>
  </si>
  <si>
    <t>Přesun sutě</t>
  </si>
  <si>
    <t>100</t>
  </si>
  <si>
    <t>997013153</t>
  </si>
  <si>
    <t>Vnitrostaveništní doprava suti a vybouraných hmot vodorovně do 50 m svisle s omezením mechanizace pro budovy a haly výšky přes 9 do 12 m</t>
  </si>
  <si>
    <t>2010642206</t>
  </si>
  <si>
    <t>https://podminky.urs.cz/item/CS_URS_2023_02/997013153</t>
  </si>
  <si>
    <t>101</t>
  </si>
  <si>
    <t>997013501</t>
  </si>
  <si>
    <t>Odvoz suti a vybouraných hmot na skládku nebo meziskládku se složením, na vzdálenost do 1 km</t>
  </si>
  <si>
    <t>-1158639845</t>
  </si>
  <si>
    <t>https://podminky.urs.cz/item/CS_URS_2023_02/997013501</t>
  </si>
  <si>
    <t>102</t>
  </si>
  <si>
    <t>997013509</t>
  </si>
  <si>
    <t>Odvoz suti a vybouraných hmot na skládku nebo meziskládku se složením, na vzdálenost Příplatek k ceně za každý další i započatý 1 km přes 1 km</t>
  </si>
  <si>
    <t>-1112102559</t>
  </si>
  <si>
    <t>https://podminky.urs.cz/item/CS_URS_2023_02/997013509</t>
  </si>
  <si>
    <t>21,005*7 'Přepočtené koeficientem množství</t>
  </si>
  <si>
    <t>103</t>
  </si>
  <si>
    <t>997013871</t>
  </si>
  <si>
    <t>Poplatek za uložení stavebního odpadu na recyklační skládce (skládkovné) směsného stavebního a demoličního zatříděného do Katalogu odpadů pod kódem 17 09 04</t>
  </si>
  <si>
    <t>-1987703796</t>
  </si>
  <si>
    <t>https://podminky.urs.cz/item/CS_URS_2023_02/997013871</t>
  </si>
  <si>
    <t>998</t>
  </si>
  <si>
    <t>Přesun hmot</t>
  </si>
  <si>
    <t>81</t>
  </si>
  <si>
    <t>998014211</t>
  </si>
  <si>
    <t>Přesun hmot pro budovy a haly občanské výstavby, bydlení, výrobu a služby s nosnou svislou konstrukcí montovanou z dílců kovových vodorovná dopravní vzdálenost do 100 m, pro budovy a haly jednopodlažní</t>
  </si>
  <si>
    <t>-203591359</t>
  </si>
  <si>
    <t>https://podminky.urs.cz/item/CS_URS_2023_02/998014211</t>
  </si>
  <si>
    <t>PSV</t>
  </si>
  <si>
    <t>Práce a dodávky PSV</t>
  </si>
  <si>
    <t>711</t>
  </si>
  <si>
    <t>Izolace proti vodě, vlhkosti a plynům</t>
  </si>
  <si>
    <t>14</t>
  </si>
  <si>
    <t>711191011</t>
  </si>
  <si>
    <t>Provedení nátěru adhezního můstku na ploše svislé S</t>
  </si>
  <si>
    <t>1681836305</t>
  </si>
  <si>
    <t>https://podminky.urs.cz/item/CS_URS_2023_02/711191011</t>
  </si>
  <si>
    <t>"vysekaná kapsa"0,15*0,1*4*38</t>
  </si>
  <si>
    <t>58585000</t>
  </si>
  <si>
    <t>adhezní můstek pro savé i nesavé podklady</t>
  </si>
  <si>
    <t>kg</t>
  </si>
  <si>
    <t>315615670</t>
  </si>
  <si>
    <t>2,28*0,1265 'Přepočtené koeficientem množství</t>
  </si>
  <si>
    <t>50</t>
  </si>
  <si>
    <t>998711101</t>
  </si>
  <si>
    <t>Přesun hmot pro izolace proti vodě, vlhkosti a plynům stanovený z hmotnosti přesunovaného materiálu vodorovná dopravní vzdálenost do 50 m v objektech výšky do 6 m</t>
  </si>
  <si>
    <t>383036676</t>
  </si>
  <si>
    <t>https://podminky.urs.cz/item/CS_URS_2023_02/998711101</t>
  </si>
  <si>
    <t>713</t>
  </si>
  <si>
    <t>Izolace tepelné</t>
  </si>
  <si>
    <t>52</t>
  </si>
  <si>
    <t>713110813</t>
  </si>
  <si>
    <t>Odstranění tepelné izolace stropů nebo podhledů z rohoží, pásů, dílců, desek, bloků volně kladených z vláknitých materiálů suchých, tloušťka izolace přes 100 mm</t>
  </si>
  <si>
    <t>1425441384</t>
  </si>
  <si>
    <t>https://podminky.urs.cz/item/CS_URS_2023_02/713110813</t>
  </si>
  <si>
    <t>18*15</t>
  </si>
  <si>
    <t>46</t>
  </si>
  <si>
    <t>713111111</t>
  </si>
  <si>
    <t>Montáž tepelné izolace stropů rohožemi, pásy, dílci, deskami, bloky (izolační materiál ve specifikaci) vrchem bez překrytí lepenkou kladenými volně</t>
  </si>
  <si>
    <t>-1453872338</t>
  </si>
  <si>
    <t>https://podminky.urs.cz/item/CS_URS_2023_02/713111111</t>
  </si>
  <si>
    <t>47</t>
  </si>
  <si>
    <t>63152100</t>
  </si>
  <si>
    <t>pás tepelně izolační univerzální λ=0,032-0,033 tl 120mm</t>
  </si>
  <si>
    <t>1878440192</t>
  </si>
  <si>
    <t>270*1,05 'Přepočtené koeficientem množství</t>
  </si>
  <si>
    <t>55</t>
  </si>
  <si>
    <t>713191133</t>
  </si>
  <si>
    <t>Montáž tepelné izolace stavebních konstrukcí - doplňky a konstrukční součásti podlah, stropů vrchem nebo střech překrytím fólií položenou volně s přelepením spojů</t>
  </si>
  <si>
    <t>-892346759</t>
  </si>
  <si>
    <t>https://podminky.urs.cz/item/CS_URS_2023_02/713191133</t>
  </si>
  <si>
    <t>56</t>
  </si>
  <si>
    <t>28329268</t>
  </si>
  <si>
    <t>fólie nekontaktní nízkodifuzně propustná PE mikroperforovaná pro doplňkovou hydroizolační vrstvu třípláštových střech (reakce na oheň - třída E) 140g/m2</t>
  </si>
  <si>
    <t>903864916</t>
  </si>
  <si>
    <t>270*1,1655 'Přepočtené koeficientem množství</t>
  </si>
  <si>
    <t>53</t>
  </si>
  <si>
    <t>713291132</t>
  </si>
  <si>
    <t>Montáž tepelné izolace chlazených a temperovaných místností - doplňky a konstrukční součásti parotěsné zábrany stropů vrchem fólií</t>
  </si>
  <si>
    <t>536313154</t>
  </si>
  <si>
    <t>https://podminky.urs.cz/item/CS_URS_2023_02/713291132</t>
  </si>
  <si>
    <t>54</t>
  </si>
  <si>
    <t>28329276</t>
  </si>
  <si>
    <t>fólie PE vyztužená pro parotěsnou vrstvu (reakce na oheň - třída E) 140g/m2</t>
  </si>
  <si>
    <t>1953771382</t>
  </si>
  <si>
    <t>49</t>
  </si>
  <si>
    <t>998713101</t>
  </si>
  <si>
    <t>Přesun hmot pro izolace tepelné stanovený z hmotnosti přesunovaného materiálu vodorovná dopravní vzdálenost do 50 m v objektech výšky do 6 m</t>
  </si>
  <si>
    <t>1514326734</t>
  </si>
  <si>
    <t>https://podminky.urs.cz/item/CS_URS_2023_02/998713101</t>
  </si>
  <si>
    <t>751</t>
  </si>
  <si>
    <t>Vzduchotechnika</t>
  </si>
  <si>
    <t>57</t>
  </si>
  <si>
    <t>751525083</t>
  </si>
  <si>
    <t>Montáž potrubí plastového kruhového bez příruby, průměru přes 200 do 300 mm</t>
  </si>
  <si>
    <t>-353064977</t>
  </si>
  <si>
    <t>https://podminky.urs.cz/item/CS_URS_2023_02/751525083</t>
  </si>
  <si>
    <t>1,4*8+0,7*12</t>
  </si>
  <si>
    <t>58</t>
  </si>
  <si>
    <t>28611109</t>
  </si>
  <si>
    <t>trubka kanalizační PVC-U DN 315x6000mm SN12</t>
  </si>
  <si>
    <t>-1308067506</t>
  </si>
  <si>
    <t>19,6*1,03 'Přepočtené koeficientem množství</t>
  </si>
  <si>
    <t>80</t>
  </si>
  <si>
    <t>998751101</t>
  </si>
  <si>
    <t>Přesun hmot pro vzduchotechniku stanovený z hmotnosti přesunovaného materiálu vodorovná dopravní vzdálenost do 100 m v objektech výšky do 12 m</t>
  </si>
  <si>
    <t>582747061</t>
  </si>
  <si>
    <t>https://podminky.urs.cz/item/CS_URS_2023_02/998751101</t>
  </si>
  <si>
    <t>764</t>
  </si>
  <si>
    <t>Konstrukce klempířské</t>
  </si>
  <si>
    <t>75</t>
  </si>
  <si>
    <t>764004803</t>
  </si>
  <si>
    <t>Demontáž klempířských konstrukcí žlabu podokapního k dalšímu použití</t>
  </si>
  <si>
    <t>-285751365</t>
  </si>
  <si>
    <t>https://podminky.urs.cz/item/CS_URS_2023_02/764004803</t>
  </si>
  <si>
    <t>"zpětné použití"18,35*2</t>
  </si>
  <si>
    <t>76</t>
  </si>
  <si>
    <t>764004863</t>
  </si>
  <si>
    <t>Demontáž klempířských konstrukcí svodu k dalšímu použití</t>
  </si>
  <si>
    <t>-132943755</t>
  </si>
  <si>
    <t>https://podminky.urs.cz/item/CS_URS_2023_02/764004863</t>
  </si>
  <si>
    <t>"zpětné použití"4,63*2</t>
  </si>
  <si>
    <t>764326442</t>
  </si>
  <si>
    <t>Ventilační turbína z hliníkového plechu s lemováním na střechách s krytinou skládanou mimo prejzovou nebo z plechu, průměru přes 300 mm do 350 mm</t>
  </si>
  <si>
    <t>-2020760635</t>
  </si>
  <si>
    <t>https://podminky.urs.cz/item/CS_URS_2023_02/764326442</t>
  </si>
  <si>
    <t>77</t>
  </si>
  <si>
    <t>764501103</t>
  </si>
  <si>
    <t>Montáž žlabu podokapního půlkruhového žlabu</t>
  </si>
  <si>
    <t>-710792809</t>
  </si>
  <si>
    <t>https://podminky.urs.cz/item/CS_URS_2023_02/764501103</t>
  </si>
  <si>
    <t>78</t>
  </si>
  <si>
    <t>764508131</t>
  </si>
  <si>
    <t>Montáž svodu kruhového, průměru svodu</t>
  </si>
  <si>
    <t>-425756801</t>
  </si>
  <si>
    <t>https://podminky.urs.cz/item/CS_URS_2023_02/764508131</t>
  </si>
  <si>
    <t>51</t>
  </si>
  <si>
    <t>998764102</t>
  </si>
  <si>
    <t>Přesun hmot pro konstrukce klempířské stanovený z hmotnosti přesunovaného materiálu vodorovná dopravní vzdálenost do 50 m v objektech výšky přes 6 do 12 m</t>
  </si>
  <si>
    <t>1303093603</t>
  </si>
  <si>
    <t>https://podminky.urs.cz/item/CS_URS_2023_02/998764102</t>
  </si>
  <si>
    <t>765</t>
  </si>
  <si>
    <t>Krytina skládaná</t>
  </si>
  <si>
    <t>108</t>
  </si>
  <si>
    <t>765192001</t>
  </si>
  <si>
    <t>Nouzové zakrytí střechy plachtou</t>
  </si>
  <si>
    <t>2099898877</t>
  </si>
  <si>
    <t>https://podminky.urs.cz/item/CS_URS_2023_02/765192001</t>
  </si>
  <si>
    <t>7,75*18,35*2</t>
  </si>
  <si>
    <t>109</t>
  </si>
  <si>
    <t>998765102</t>
  </si>
  <si>
    <t>Přesun hmot pro krytiny skládané stanovený z hmotnosti přesunovaného materiálu vodorovná dopravní vzdálenost do 50 m na objektech výšky přes 6 do 12 m</t>
  </si>
  <si>
    <t>1044565792</t>
  </si>
  <si>
    <t>https://podminky.urs.cz/item/CS_URS_2023_02/998765102</t>
  </si>
  <si>
    <t>767</t>
  </si>
  <si>
    <t>Konstrukce zámečnické</t>
  </si>
  <si>
    <t>88</t>
  </si>
  <si>
    <t>767691823</t>
  </si>
  <si>
    <t>Ostatní práce - vyvěšení nebo zavěšení kovových křídel dveří, plochy přes 2 m2</t>
  </si>
  <si>
    <t>1242528526</t>
  </si>
  <si>
    <t>https://podminky.urs.cz/item/CS_URS_2023_02/767691823</t>
  </si>
  <si>
    <t>79</t>
  </si>
  <si>
    <t>R767131-1</t>
  </si>
  <si>
    <t>Montáž stěn a příček z plechu spojených nýtováním</t>
  </si>
  <si>
    <t>804019487</t>
  </si>
  <si>
    <t>0,85*2</t>
  </si>
  <si>
    <t>26</t>
  </si>
  <si>
    <t>767651113</t>
  </si>
  <si>
    <t>Montáž vrat garážových nebo průmyslových sekčních zajížděcích pod strop, plochy přes 9 do 13 m2</t>
  </si>
  <si>
    <t>1834561597</t>
  </si>
  <si>
    <t>https://podminky.urs.cz/item/CS_URS_2023_02/767651113</t>
  </si>
  <si>
    <t>27</t>
  </si>
  <si>
    <t>spm553-1</t>
  </si>
  <si>
    <t>Průmyslová rolovací vrata, bez tepelného izolantu, bez prosvětlovacích otvorů, modry s elektrickým ovládáním osazeným v exteriéru i interiéru, odstín dle stávajících vrat</t>
  </si>
  <si>
    <t>786400296</t>
  </si>
  <si>
    <t>Poznámka k položce:
do otvoru 3650x3535mm
popis viz výkres D1.16
PSV 01</t>
  </si>
  <si>
    <t>10</t>
  </si>
  <si>
    <t>767995116</t>
  </si>
  <si>
    <t>Montáž ostatních atypických zámečnických konstrukcí hmotnosti přes 100 do 250 kg</t>
  </si>
  <si>
    <t>1751971748</t>
  </si>
  <si>
    <t>https://podminky.urs.cz/item/CS_URS_2023_02/767995116</t>
  </si>
  <si>
    <t>442</t>
  </si>
  <si>
    <t>11</t>
  </si>
  <si>
    <t>13611309</t>
  </si>
  <si>
    <t>plech ocelový černý  S235JR tl 6mm tabule</t>
  </si>
  <si>
    <t>-1308794763</t>
  </si>
  <si>
    <t>(353,4+86)/1000</t>
  </si>
  <si>
    <t>12</t>
  </si>
  <si>
    <t>13011041</t>
  </si>
  <si>
    <t>tyč ocelová plochá jakost S235JR (11 375) 30x3mm</t>
  </si>
  <si>
    <t>-2033425245</t>
  </si>
  <si>
    <t>2,42/1000</t>
  </si>
  <si>
    <t>28</t>
  </si>
  <si>
    <t>998767102</t>
  </si>
  <si>
    <t>Přesun hmot pro zámečnické konstrukce stanovený z hmotnosti přesunovaného materiálu vodorovná dopravní vzdálenost do 50 m v objektech výšky přes 6 do 12 m</t>
  </si>
  <si>
    <t>-1413763654</t>
  </si>
  <si>
    <t>https://podminky.urs.cz/item/CS_URS_2023_02/998767102</t>
  </si>
  <si>
    <t>783</t>
  </si>
  <si>
    <t>Dokončovací práce - nátěry</t>
  </si>
  <si>
    <t>70</t>
  </si>
  <si>
    <t>783301311</t>
  </si>
  <si>
    <t>Příprava podkladu zámečnických konstrukcí před provedením nátěru odmaštění odmašťovačem vodou ředitelným</t>
  </si>
  <si>
    <t>562324701</t>
  </si>
  <si>
    <t>https://podminky.urs.cz/item/CS_URS_2023_02/783301311</t>
  </si>
  <si>
    <t>"stávající ocel" 224,9</t>
  </si>
  <si>
    <t>69</t>
  </si>
  <si>
    <t>783301401</t>
  </si>
  <si>
    <t>Příprava podkladu zámečnických konstrukcí před provedením nátěru ometení</t>
  </si>
  <si>
    <t>-2135515387</t>
  </si>
  <si>
    <t>https://podminky.urs.cz/item/CS_URS_2023_02/783301401</t>
  </si>
  <si>
    <t>"nová ocel"334,9</t>
  </si>
  <si>
    <t>71</t>
  </si>
  <si>
    <t>783334201</t>
  </si>
  <si>
    <t>Základní antikorozní nátěr zámečnických konstrukcí jednonásobný epoxidový</t>
  </si>
  <si>
    <t>178018424</t>
  </si>
  <si>
    <t>https://podminky.urs.cz/item/CS_URS_2023_02/783334201</t>
  </si>
  <si>
    <t>74</t>
  </si>
  <si>
    <t>783335101</t>
  </si>
  <si>
    <t>Mezinátěr zámečnických konstrukcí jednonásobný epoxidový</t>
  </si>
  <si>
    <t>1670848756</t>
  </si>
  <si>
    <t>https://podminky.urs.cz/item/CS_URS_2023_02/783335101</t>
  </si>
  <si>
    <t>72</t>
  </si>
  <si>
    <t>783337101</t>
  </si>
  <si>
    <t>Krycí nátěr (email) zámečnických konstrukcí jednonásobný epoxidový</t>
  </si>
  <si>
    <t>-1630497396</t>
  </si>
  <si>
    <t>https://podminky.urs.cz/item/CS_URS_2023_02/783337101</t>
  </si>
  <si>
    <t>61</t>
  </si>
  <si>
    <t>783401401</t>
  </si>
  <si>
    <t>Příprava podkladu klempířských konstrukcí před provedením nátěru ometením</t>
  </si>
  <si>
    <t>844789101</t>
  </si>
  <si>
    <t>https://podminky.urs.cz/item/CS_URS_2023_02/783401401</t>
  </si>
  <si>
    <t>62</t>
  </si>
  <si>
    <t>783434201</t>
  </si>
  <si>
    <t>Základní antikorozní nátěr klempířských konstrukcí jednonásobný epoxidový</t>
  </si>
  <si>
    <t>-379458278</t>
  </si>
  <si>
    <t>https://podminky.urs.cz/item/CS_URS_2023_02/783434201</t>
  </si>
  <si>
    <t>63</t>
  </si>
  <si>
    <t>783435103</t>
  </si>
  <si>
    <t>Mezinátěr klempířských konstrukcí jednonásobný epoxidový</t>
  </si>
  <si>
    <t>-467902614</t>
  </si>
  <si>
    <t>https://podminky.urs.cz/item/CS_URS_2023_02/783435103</t>
  </si>
  <si>
    <t>64</t>
  </si>
  <si>
    <t>783437101</t>
  </si>
  <si>
    <t>Krycí nátěr (email) klempířských konstrukcí jednonásobný epoxidový</t>
  </si>
  <si>
    <t>330340631</t>
  </si>
  <si>
    <t>https://podminky.urs.cz/item/CS_URS_2023_02/783437101</t>
  </si>
  <si>
    <t>783943151</t>
  </si>
  <si>
    <t>Penetrační nátěr betonových podlah hladkých (z pohledového nebo gletovaného betonu, stěrky apod.) polyuretanový</t>
  </si>
  <si>
    <t>682056353</t>
  </si>
  <si>
    <t>https://podminky.urs.cz/item/CS_URS_2023_02/783943151</t>
  </si>
  <si>
    <t>37</t>
  </si>
  <si>
    <t>783947163</t>
  </si>
  <si>
    <t>Krycí (uzavírací) nátěr betonových podlah dvojnásobný polyuretanový rozpouštědlový</t>
  </si>
  <si>
    <t>-960825961</t>
  </si>
  <si>
    <t>https://podminky.urs.cz/item/CS_URS_2023_02/783947163</t>
  </si>
  <si>
    <t>36</t>
  </si>
  <si>
    <t>783997151</t>
  </si>
  <si>
    <t>Krycí (uzavírací) nátěr betonových podlah Příplatek k cenám za protiskluznou vrstvu prosypem křemičitým pískem nebo skleněnými kuličkami</t>
  </si>
  <si>
    <t>-927911099</t>
  </si>
  <si>
    <t>https://podminky.urs.cz/item/CS_URS_2023_02/783997151</t>
  </si>
  <si>
    <t>789</t>
  </si>
  <si>
    <t>Povrchové úpravy ocelových konstrukcí a technologických zařízení</t>
  </si>
  <si>
    <t>73</t>
  </si>
  <si>
    <t>789121142</t>
  </si>
  <si>
    <t>Úpravy povrchů pod nátěry ocelových konstrukcí třídy I odstranění rzi a nečistot mechanizovaným čištěním stupeň přípravy St 3, stupeň zrezivění C</t>
  </si>
  <si>
    <t>1905803093</t>
  </si>
  <si>
    <t>https://podminky.urs.cz/item/CS_URS_2023_02/789121142</t>
  </si>
  <si>
    <t>66</t>
  </si>
  <si>
    <t>789121152</t>
  </si>
  <si>
    <t>Úpravy povrchů pod nátěry ocelových konstrukcí třídy I odstranění rzi a nečistot pomocí ručního nářadí stupeň přípravy St 2, stupeň zrezivění C</t>
  </si>
  <si>
    <t>-790896712</t>
  </si>
  <si>
    <t>https://podminky.urs.cz/item/CS_URS_2023_02/789121152</t>
  </si>
  <si>
    <t>813"trapézový podhled"*0,25</t>
  </si>
  <si>
    <t>65</t>
  </si>
  <si>
    <t>789121172</t>
  </si>
  <si>
    <t>Úpravy povrchů pod nátěry ocelových konstrukcí třídy I odstranění rzi a nečistot vysokotlakým stříkáním vodou stupeň přípravy Wa 2½, stupeň zrezivění C</t>
  </si>
  <si>
    <t>2004888419</t>
  </si>
  <si>
    <t>https://podminky.urs.cz/item/CS_URS_2023_02/789121172</t>
  </si>
  <si>
    <t>PS-01 - Technologická část strojní</t>
  </si>
  <si>
    <t>M - Práce a dodávky M</t>
  </si>
  <si>
    <t xml:space="preserve">    35-M - Montáž čerpadel, kompr.a vodoh.zař.</t>
  </si>
  <si>
    <t>Práce a dodávky M</t>
  </si>
  <si>
    <t>35-M</t>
  </si>
  <si>
    <t>Montáž čerpadel, kompr.a vodoh.zař.</t>
  </si>
  <si>
    <t>01</t>
  </si>
  <si>
    <t>1280396477</t>
  </si>
  <si>
    <t>PS-02 - Provozní elektroinstalace</t>
  </si>
  <si>
    <t>44000000-0</t>
  </si>
  <si>
    <t xml:space="preserve">    21-M - Elektromontáže</t>
  </si>
  <si>
    <t>21-M</t>
  </si>
  <si>
    <t>Elektromontáže</t>
  </si>
  <si>
    <t>Technologická část elektro</t>
  </si>
  <si>
    <t>-1653454207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</si>
  <si>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</si>
  <si>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</si>
  <si>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</si>
  <si>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</si>
  <si>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</si>
  <si>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</si>
  <si>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</si>
  <si>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</si>
  <si>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</si>
  <si>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</si>
  <si>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</si>
  <si>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</si>
  <si>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</si>
  <si>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</si>
  <si>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</si>
  <si>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</si>
  <si>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</si>
  <si>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</si>
  <si>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</si>
  <si>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</si>
  <si>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</si>
  <si>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</si>
  <si>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</si>
  <si>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</si>
  <si>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</si>
  <si>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</si>
  <si>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</si>
  <si>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</si>
  <si>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</si>
  <si>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</si>
  <si>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</si>
  <si>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</si>
  <si>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</si>
  <si>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</si>
  <si>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</si>
  <si>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</si>
  <si>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</si>
  <si>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</si>
  <si>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</si>
  <si>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</si>
  <si>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</si>
  <si>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</si>
  <si>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</si>
  <si>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</si>
  <si>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</si>
  <si>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</si>
  <si>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</si>
  <si>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</si>
  <si>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</si>
  <si>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</si>
  <si>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</si>
  <si>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</si>
  <si>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</si>
  <si>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</si>
  <si>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</si>
  <si>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</si>
  <si>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</si>
  <si>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</si>
  <si>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</si>
  <si>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</si>
  <si>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</si>
  <si>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</si>
  <si>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</si>
  <si>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</si>
  <si>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</si>
  <si>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</si>
  <si>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</si>
  <si>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</si>
  <si>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</si>
  <si>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</si>
  <si>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</si>
  <si>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</si>
  <si>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</si>
  <si>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</si>
  <si>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</si>
  <si>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</si>
  <si>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</si>
  <si>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</si>
  <si>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</si>
  <si>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</si>
  <si>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</si>
  <si>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</si>
  <si>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</si>
  <si>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</si>
  <si>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</si>
  <si>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</si>
  <si>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</si>
  <si>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</si>
  <si>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</si>
  <si>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</si>
  <si>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</si>
  <si>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</si>
  <si>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</si>
  <si>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</si>
  <si>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</si>
  <si>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</si>
  <si>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</si>
  <si>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</si>
  <si>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</si>
  <si>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</si>
  <si>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</si>
  <si>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</si>
  <si>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</si>
  <si>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</si>
  <si>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</si>
  <si>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</si>
  <si>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</si>
  <si>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</si>
  <si>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</si>
  <si>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</si>
  <si>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</si>
  <si>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</si>
  <si>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</si>
  <si>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</si>
  <si>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</si>
  <si>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</si>
  <si>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</si>
  <si>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</si>
  <si>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</si>
  <si>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</si>
  <si>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</si>
  <si>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</si>
  <si>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</si>
  <si>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</si>
  <si>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</si>
  <si>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</si>
  <si>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</si>
  <si>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</si>
  <si>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</si>
  <si>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</si>
  <si>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</si>
  <si>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</si>
  <si>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</si>
  <si>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</si>
  <si>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</si>
  <si>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</si>
  <si>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</si>
  <si>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</si>
  <si>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</si>
  <si>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</si>
  <si>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</si>
  <si>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</si>
  <si>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</si>
  <si>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</si>
  <si>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</si>
  <si>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</si>
  <si>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</si>
  <si>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</si>
  <si>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</si>
  <si>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</si>
  <si>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</si>
  <si>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</si>
  <si>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</si>
  <si>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</si>
  <si>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</si>
  <si>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</si>
  <si>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</si>
  <si>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</si>
  <si>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</si>
  <si>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</si>
  <si>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</si>
  <si>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</si>
  <si>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</si>
  <si>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</si>
  <si>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</si>
  <si>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</si>
  <si>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</si>
  <si>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</si>
  <si>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</si>
  <si>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</si>
  <si>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</si>
  <si>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</si>
  <si>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</si>
  <si>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</si>
  <si>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</si>
  <si>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</si>
  <si>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</si>
  <si>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</si>
  <si>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</si>
  <si>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</si>
  <si>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</si>
  <si>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</si>
  <si>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</si>
  <si>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</si>
  <si>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kpl</t>
  </si>
  <si>
    <t>Likvidace demontovaného vystrojení - do 5 t</t>
  </si>
  <si>
    <t>04.2</t>
  </si>
  <si>
    <t xml:space="preserve">Demontáž stávajícího vystrojení - do 5 t
</t>
  </si>
  <si>
    <t>04.1</t>
  </si>
  <si>
    <t>04. Demontáže</t>
  </si>
  <si>
    <t>den</t>
  </si>
  <si>
    <r>
      <t>Po dobu odstávky kalové koncovky bychom přebytečný kal gravitačně zahuštěný odváželi FEKA vozy k likvidaci na AČOV Tábor – předpoklad 9 m</t>
    </r>
    <r>
      <rPr>
        <sz val="9"/>
        <rFont val="Calibri"/>
        <family val="2"/>
      </rPr>
      <t>³</t>
    </r>
    <r>
      <rPr>
        <sz val="9"/>
        <rFont val="Arial CE"/>
        <family val="2"/>
      </rPr>
      <t>/den = 1 fůra/den = cca 8tis./den</t>
    </r>
  </si>
  <si>
    <t>03.8</t>
  </si>
  <si>
    <t>Projekt skutečného provedení technologie</t>
  </si>
  <si>
    <t>03.7</t>
  </si>
  <si>
    <t>Zaškolení personálu obsluhy a údržby</t>
  </si>
  <si>
    <t>03.6</t>
  </si>
  <si>
    <t>Moření povrchu a pasivace spojů nerezového potrubí a svarů</t>
  </si>
  <si>
    <t>03.5</t>
  </si>
  <si>
    <t>Očištění nerezového potrubí a svarů</t>
  </si>
  <si>
    <t>03.4</t>
  </si>
  <si>
    <t>Funkční zkoušky, uvedení zařízení do provozu</t>
  </si>
  <si>
    <t>03.3</t>
  </si>
  <si>
    <t>Komplexní zkoušky</t>
  </si>
  <si>
    <t>03.2</t>
  </si>
  <si>
    <t>Montáž nového technologického zařízení, včetně dopravy osob</t>
  </si>
  <si>
    <t>03.1</t>
  </si>
  <si>
    <t>03. Služby</t>
  </si>
  <si>
    <r>
      <t>Zakrytí zařízení netkanou textílií 400 g/m</t>
    </r>
    <r>
      <rPr>
        <vertAlign val="superscript"/>
        <sz val="9"/>
        <rFont val="Arial CE"/>
        <family val="2"/>
      </rPr>
      <t>2</t>
    </r>
    <r>
      <rPr>
        <sz val="9"/>
        <rFont val="Arial CE"/>
        <family val="2"/>
      </rPr>
      <t xml:space="preserve"> včetně upevňovacího mat. - 15 m</t>
    </r>
    <r>
      <rPr>
        <vertAlign val="superscript"/>
        <sz val="9"/>
        <rFont val="Arial CE"/>
        <family val="2"/>
      </rPr>
      <t>2</t>
    </r>
  </si>
  <si>
    <t>02.6</t>
  </si>
  <si>
    <t>Bezpečnostní tabulky a ohraničovací žluto-černě šrafovaná páska dle potřeby</t>
  </si>
  <si>
    <t>02.5</t>
  </si>
  <si>
    <t>Drobný montážní materiál</t>
  </si>
  <si>
    <t>02.4</t>
  </si>
  <si>
    <t>Těsnící materiál závitových a přírubových spojů - NBR</t>
  </si>
  <si>
    <t>02.3</t>
  </si>
  <si>
    <t>Spojovací materiál závitových a přírubových spojů - nerez A2</t>
  </si>
  <si>
    <t>02.2</t>
  </si>
  <si>
    <t>Označení potrubí - spotřebiště, medium, směr toku, funkce</t>
  </si>
  <si>
    <t>02.1</t>
  </si>
  <si>
    <t>02. Instalační materiál</t>
  </si>
  <si>
    <t>ks</t>
  </si>
  <si>
    <r>
      <rPr>
        <b/>
        <sz val="9"/>
        <rFont val="Arial"/>
        <family val="2"/>
      </rPr>
      <t>Kontejner</t>
    </r>
    <r>
      <rPr>
        <sz val="9"/>
        <rFont val="Arial"/>
        <family val="2"/>
      </rPr>
      <t xml:space="preserve"> 
- zařízení dle požadavků provozovatele
Orientační rozměry:
- vnější rozměry   cca 6000 x 2400 x 1270(+400) mm
- výška oka          1570 mm (vrch od terénu) </t>
    </r>
  </si>
  <si>
    <t>01.2</t>
  </si>
  <si>
    <r>
      <rPr>
        <b/>
        <sz val="9"/>
        <rFont val="Arial"/>
        <family val="2"/>
      </rPr>
      <t>Doprava</t>
    </r>
    <r>
      <rPr>
        <sz val="9"/>
        <rFont val="Arial"/>
        <family val="2"/>
      </rPr>
      <t xml:space="preserve"> zařízení na ČOV Vodňany</t>
    </r>
  </si>
  <si>
    <r>
      <rPr>
        <b/>
        <sz val="9"/>
        <rFont val="Arial"/>
        <family val="2"/>
      </rPr>
      <t>Kontrola montáže a zprovoznění</t>
    </r>
    <r>
      <rPr>
        <sz val="9"/>
        <rFont val="Arial"/>
        <family val="2"/>
      </rPr>
      <t xml:space="preserve">
- během zprovoznění bude zařízení nastaveno na automatický provoz; zprovoznění bude ukončeno mechanickou a elektrickou inspekcí, čtyřhodinovým testem a podpisem předávacího protokolu s popsanými vybranými parametry (např. tlaky, otáčky, dávkování atd.)</t>
    </r>
  </si>
  <si>
    <r>
      <rPr>
        <b/>
        <sz val="9"/>
        <rFont val="Arial"/>
        <family val="2"/>
      </rPr>
      <t>Instalace odvodňovacího zařízení</t>
    </r>
    <r>
      <rPr>
        <sz val="9"/>
        <rFont val="Arial"/>
        <family val="2"/>
      </rPr>
      <t xml:space="preserve">
Zahrnuje transport a usazení jednotlivých komponent na místo.</t>
    </r>
  </si>
  <si>
    <r>
      <rPr>
        <b/>
        <sz val="9"/>
        <rFont val="Arial"/>
        <family val="2"/>
      </rPr>
      <t>Elektrokabeláž</t>
    </r>
    <r>
      <rPr>
        <sz val="9"/>
        <rFont val="Arial"/>
        <family val="2"/>
      </rPr>
      <t xml:space="preserve">
- Zahrnuje veškerá čidla a kabely nutné k propojení jednotlivých komponent souboru odvodnění kalů</t>
    </r>
  </si>
  <si>
    <r>
      <rPr>
        <b/>
        <sz val="9"/>
        <rFont val="Arial"/>
        <family val="2"/>
      </rPr>
      <t>Potrubí, hadice, tvarovky, uzávěry</t>
    </r>
    <r>
      <rPr>
        <sz val="9"/>
        <rFont val="Arial"/>
        <family val="2"/>
      </rPr>
      <t xml:space="preserve">
- rozvod kalu od současného potrubí přívodu kalu DN 100 přes plnící čerpadlo kalu až po reakční nádobu lisu a lis, včetně uzávěrů, tvarovek a uložení potrubí; 
- rozvod flokulantu od flokulační stanice, přes čerpadlo flokulantu po potrubí kalu před reakční nádrží, včetně uzávěrů a tvarovek a uložení potrubí; 
- potrubí ostřikové vody od současného rozvodu pitné vody až po kalolis, včetně uzávěrů, tvarovek a uložení potrubí; 
- potrubí pitné vody od rozvodu objektu až po flokulační stanici, včetně uzávěrů, tvarovek a uložení potrubí;
- rozvod tlakového vzduchu (plastová hadička);
- zaslepení - zakončení nevyužívaných potrubí v prostoru budoucího kontejneru;
- konstrukce, konzoly a uložení potrubí
- vzdálenosti jedn. uzlů nepřesáhnou 8 m
Materiál: nerez DIN 1.4301</t>
    </r>
  </si>
  <si>
    <r>
      <t>Zařízení pro měření výšky nasypaného koláče</t>
    </r>
    <r>
      <rPr>
        <sz val="9"/>
        <rFont val="Arial"/>
        <family val="2"/>
      </rPr>
      <t xml:space="preserve"> v kontejneru - 2 kpl</t>
    </r>
  </si>
  <si>
    <r>
      <rPr>
        <b/>
        <sz val="9"/>
        <rFont val="Arial"/>
        <family val="2"/>
      </rPr>
      <t xml:space="preserve">Vynášecí dopravník </t>
    </r>
    <r>
      <rPr>
        <sz val="9"/>
        <rFont val="Arial"/>
        <family val="2"/>
      </rPr>
      <t xml:space="preserve">
Vynáší filtrační koláč od šnekového lisu do sousední místnosti do přistaveného kontejneru; se dvěmi výpady včetně 1 elektrohradítka. S nízkými nároky na údržbu.
</t>
    </r>
    <r>
      <rPr>
        <u val="single"/>
        <sz val="9"/>
        <rFont val="Arial"/>
        <family val="2"/>
      </rPr>
      <t>Technická data šnekového dopravníku</t>
    </r>
    <r>
      <rPr>
        <sz val="9"/>
        <rFont val="Arial"/>
        <family val="2"/>
      </rPr>
      <t>:
celková délka   cca 8500 mm; vzdálenost mezi násypkou a druhou výsypkou cca 8000 mm
příkon               1,5 kW
kapacita  max.  3 m³/h
průměr spirály  200 mm
sklon                20° 
materiál            Nerez/PE
Včetně podepření vynášecího dopravníku.</t>
    </r>
  </si>
  <si>
    <r>
      <rPr>
        <b/>
        <sz val="9"/>
        <rFont val="Arial"/>
        <family val="2"/>
      </rPr>
      <t>Kompresorová stanice</t>
    </r>
    <r>
      <rPr>
        <sz val="9"/>
        <rFont val="Arial"/>
        <family val="2"/>
      </rPr>
      <t xml:space="preserve">
Kompresor pro zabezpečení tlakového vzduchu přítlaku na výstupu koláče a pohonu ostřikovacího prstence.
</t>
    </r>
    <r>
      <rPr>
        <u val="single"/>
        <sz val="9"/>
        <rFont val="Arial"/>
        <family val="2"/>
      </rPr>
      <t>Technická data kompresoru rozměry:</t>
    </r>
    <r>
      <rPr>
        <sz val="9"/>
        <rFont val="Arial"/>
        <family val="2"/>
      </rPr>
      <t xml:space="preserve">
Délka x šířka x výška   400 mm x 380 mm x 430 mm
Hmotnost                      50 kg
Tlak                               max. 10 bar
instalovaný příkon        1,5 kW
připojovací rozměr       G = ¼“
Tlaková nádoba           50 l</t>
    </r>
  </si>
  <si>
    <r>
      <rPr>
        <b/>
        <sz val="9"/>
        <rFont val="Arial"/>
        <family val="2"/>
      </rPr>
      <t>Automatická flokulační stanice</t>
    </r>
    <r>
      <rPr>
        <sz val="9"/>
        <rFont val="Arial"/>
        <family val="2"/>
      </rPr>
      <t xml:space="preserve">
Stanice pro automatickou přípravu roztoku flokulantu z práškové chemikálie; tříkomorové provedení pro oddělenou přípravu roztoku, zrání roztoku a dávkování; automatická pneumatická doprava práškové chemikálie ze zásobníku (140 litrů)  umístěného na podlaze místnosti do násypky stanice; násypka práškové chemikálie s průhledem pro optickou kontrolu; signalizace minimální hladiny práškové chemikálie a tekutého roztoku; koncová koncentrace chemikálie dosažena přímo v zařízení bez dalšího dořeďování v dávkovací trase; násypka práškového flokulantu o objemu min 90 litrů na zařízení; přípojka tlakové vody s ručními uzavíracími a regulačními armaturami a solenoidovým ventilem DN 20 pro ovládání nátoku ředící vody; možnost přípravy roztoku flokulantu také z koncentrované emulze;
Parametry zařízení: výkon stanice min.1000 l/h roztoku flokulantu při zdržení 45 minut; koncentrace flokulantu 0,05 ÷ 0,5%; potřeba rozpouštěcí vody 0,5 l/s při tlaku 3,0 bar; celkový užitný objem nádrží přípravy, zrání a dávkování roztoku flokulantu min. 1000 litrů;
El. parametry zařízení: P= 5,6 kW; U= 3x400 V; f= 50 Hz;
Materiálové provedení: nerez, PP
Rozměry: délka 1950 mm; šířka 936 mm; výška 1750 mm
Provozní hmotnost: max. 1850 kg
Účel: příprava roztoku flokulantu z práškové a tekuté chemikálie
</t>
    </r>
  </si>
  <si>
    <r>
      <rPr>
        <b/>
        <sz val="9"/>
        <rFont val="Arial"/>
        <family val="2"/>
      </rPr>
      <t xml:space="preserve">Kompletní elektrorozvaděč </t>
    </r>
    <r>
      <rPr>
        <sz val="9"/>
        <rFont val="Arial"/>
        <family val="2"/>
      </rPr>
      <t>pro napájení a řízení kompletní linky odvodnění kalu
Rozsah napojených a řízených zařízení:
- podávací čerpadlo kalu s řízením frekvenčním měničem vč. frekvenčního měniče; 
- napojení a řízení pneupohonu kulového kohoutu DN 32;  
- napojení indukčního průtokoměru kalu na odvodnění; 
- napojení a řízení reakční nádrže vč. napojení tlakového čidla a dodávky frekvenčního měniče; 
- napojení a řízení šnekového lisu vč. dodávky frekvenčního měniče; 
- napojení a řízení 1 kpl. stanice pro přípravu roztoku flokulantu vč. dopouštění rozpouštěcí vody; 
- napojení a řízení dávkovacího vřetenového čerpadla flokulantu vč. dodávky frekvenčního měniče; 
- napojení indukčního průtokoměru flokulantu; 
- napojení kompresorové stanice;
- napojení a řízení dopravníku kalu; včetně jednoho elektro hradítka;
- napojení 2 kpl. měření výšky kalu pod výsypkami;
Rozvaděč obsahuje výstupy pro přenos stavových hlášení do nadřazeného řídícího systému (chod, porucha, minimální hladina flokulantu) a vstup pro dálkové povolení chodu. Krytí rozvaděče IP 54; min. 11" grafický dotykový obslužný panel pro nastavení jednotlivých parametrů zařízení; nouzový vypínač a ovládání základních funkcí zařízení pomocí mechanických tlačítek;
Rozměry zařízení: šířka 800 mm; hloubka 300 mm; výška 1200 mm
Příslušenství: prokabelování mezi rozvaděčem a jednotlivými pohony a čidly vč. kabelů; elektroinstalačního materiálu</t>
    </r>
    <r>
      <rPr>
        <b/>
        <sz val="9"/>
        <rFont val="Arial"/>
        <family val="2"/>
      </rPr>
      <t xml:space="preserve">
</t>
    </r>
  </si>
  <si>
    <r>
      <rPr>
        <b/>
        <sz val="9"/>
        <rFont val="Arial"/>
        <family val="2"/>
      </rPr>
      <t xml:space="preserve">Mezipřírubový magneticko indukční průtokoměr </t>
    </r>
    <r>
      <rPr>
        <sz val="9"/>
        <rFont val="Arial"/>
        <family val="2"/>
      </rPr>
      <t>DN 20 PN 16; IP 68 - kompaktní provedení; vč. displeje
Rozsah měření: 0,2 ÷ 1,2 m3/h
El. napájení: 230 V; 50 Hz; IP 67
El. výstupy: analogový 4÷20 mA programovatelný; pasivní i aktivní.; digitální max. 10 kHz  (nebo impulzy na jednotku objemu).
Materiálové provedení: výstelka – polypropylen; elektrody – Hastelloy C4; 
příruby a kryt cívek – konstrukční ocel tř.11 + nátěr; kryt převodníku – hliníkový odlitek + nátěr.
Připojení: vnější závit 1"
Účel: měření průtoku flokulantu</t>
    </r>
    <r>
      <rPr>
        <b/>
        <sz val="9"/>
        <rFont val="Arial"/>
        <family val="2"/>
      </rPr>
      <t xml:space="preserve">
</t>
    </r>
  </si>
  <si>
    <r>
      <rPr>
        <b/>
        <sz val="9"/>
        <rFont val="Arial"/>
        <family val="2"/>
      </rPr>
      <t>Mezipřírubový magneticko indukční průtokoměr</t>
    </r>
    <r>
      <rPr>
        <sz val="9"/>
        <rFont val="Arial"/>
        <family val="2"/>
      </rPr>
      <t xml:space="preserve"> DN 50 PN 16; IP 68 - kompaktní provedení s displejem a ovládacími tlačítky;
Rozsah měření: 1,7 ÷ 20 m3/h
El. napájení: 230 V; 50 Hz; IP 67
El. výstupy: analogový 4÷20 mA programovatelný; pasivní i aktivní.; digitální max. 10 kHz  (nebo impulzy na jednotku objemu).
Připojovací rozměry: mezipřírubové provedení DN 50
Účel: měření průtoku gravitačně zahuštěného kalu do 3% sušiny; Tmax 25°C; kal na šnekový lis
</t>
    </r>
  </si>
  <si>
    <r>
      <rPr>
        <b/>
        <sz val="9"/>
        <rFont val="Arial"/>
        <family val="2"/>
      </rPr>
      <t>Dávkovací čerpadlo flokulantu</t>
    </r>
    <r>
      <rPr>
        <sz val="9"/>
        <rFont val="Arial"/>
        <family val="2"/>
      </rPr>
      <t xml:space="preserve">
Horizontální jednovřetenové dávkovací čerpadlo flokulantu; s převodovkovým elektromotorem pro řízení otáček frekvenčním měničem; včetně základového rámu, elastické spojky a nerezového kotevního a spojovacího materiálu; 
Parametry zařízení: Q= 0,2÷ 1,2 m3/h; H= 6,0 bar; tlak na sání do 0,1 bar; 
El. parametry zařízení: P= 0,55 kW; U= 3x400 V; f= 50 Hz; regulační rozsah 8,7÷87 Hz; tepelná ochrana motoru termistory; krytí IP 54; 
Materiálové provedení: těleso  – šedá litina; rotor – kalená ocel  (pochromovaná); stator – Viton; rotující díly – Cr ocel; klouby – čepové s trvalou náplní (bezúdržbové); ucpávka – mechanická.
Připojovací rozměr: sání, výtlak - vnitřní závit 1 1/4"
</t>
    </r>
  </si>
  <si>
    <r>
      <rPr>
        <b/>
        <sz val="9"/>
        <rFont val="Arial"/>
        <family val="2"/>
      </rPr>
      <t>Plnící čerpadlo</t>
    </r>
    <r>
      <rPr>
        <sz val="9"/>
        <rFont val="Arial"/>
        <family val="2"/>
      </rPr>
      <t xml:space="preserve">
Horizontální jednovřetenové podávací čerpadlo přebytečného kalu do 3% sušiny; s převodovkovým elektromotorem pro řízení otáček frekvenčním měničem; čistící kus na hydraulické části čerpadla; včetně základového rámu, elastické spojky a nerezového kotevního a spojovacího materiálu; 
Parametry zařízení: Q= 1,7 ÷ 12,0 m3/h; možnost nasávacího provozu
El. parametry zařízení: P= 2,2 kW; U= 3x400 V; f= 50 Hz; regulační rozsah 8,7÷87 Hz; tepelná ochrana motoru termistory; krytí IP 54; 
Materiálové provedení: těleso  – šedá litina; rotor – kalená ocel, stator – SBBPF (NBR; perbunan); rotující díly – Cr ocel; klouby – čepové s trvalou náplní (bezúdržbové); ucpávka – mechanická
Připojovací rozměry: sání, výtlak DN 65 PN 16</t>
    </r>
  </si>
  <si>
    <r>
      <rPr>
        <b/>
        <sz val="9"/>
        <rFont val="Arial"/>
        <family val="2"/>
      </rPr>
      <t>Tlaková reakční nádoba</t>
    </r>
    <r>
      <rPr>
        <sz val="9"/>
        <rFont val="Arial"/>
        <family val="2"/>
      </rPr>
      <t xml:space="preserve"> s pomaloběžným pádlovým míchadlem pro míchání přebytečného kalu a flokulantu před vstupem do šnekového lisu; zakrytí nádoby odnímatelnou přírubou; regulace otáček míchadla frekvenčním měničem
Rozměry nádoby: 
průměr 720 mm; výška 1842,5 mm
Parametry míchadla: 
P= 0,55 kW; U= 3x400 V; f= 50 Hz; el. motor pro regulaci otáček frekvenčním měničem; tepelná ochrana motoru; otáčky míchadla 10 ÷ 60 ot/min;
Připojovací rozměry: přívod kalu - příruba DN 80 PN 10; vypouštění nádoby - hrdlo s vnějším závitem 2"; odtok kalu na šnekový lis - příruba DN 100 PN 10; připojení tlakového čidla - vnitřní závit 1"
Materiálové provedení: nerez; PP
Příslušenství: tlakové čidlo pro kontinuální měření tlaku uvnitř reakční nádoby
Provozní hmotnost: max. 320 kg
Účel: vytvoření kalových vloček před strojním odvodněním kalu
</t>
    </r>
  </si>
  <si>
    <r>
      <t xml:space="preserve">Obnova odvodňovacího zařízení kalů - lis včetně potřebných doplňujících zařízení, trubních rozvodů, elektrokabeláže, kontrolních prací a zprovoznění
obsahující tyto části:
</t>
    </r>
    <r>
      <rPr>
        <b/>
        <sz val="9"/>
        <rFont val="Arial"/>
        <family val="2"/>
      </rPr>
      <t xml:space="preserve">Šnekový lis </t>
    </r>
    <r>
      <rPr>
        <sz val="9"/>
        <rFont val="Arial"/>
        <family val="2"/>
      </rPr>
      <t xml:space="preserve">pro kontinuální odvodnění přebytečného zahuštěného kalu; pomaloběžný vodorovně uložená kónická šnekovice poháněná elektro převodovkou s regulací otáček frekvenčním měničem, dopravující odvodňovaný kal podél odvodňovacího síta; odvod filtrátu sběrnou vanou pod odvodňovacím sítem do kanalizace; ostřikovací prstenec odvodňovacího síta; ostřik síta bez nutnosti přerušení odvodnění; přítlak šnekovnice na odvodňovací síto vytvářený tlakovým vzduchem; pohon ostřikovacího prstence tlakovým vzduchem;pneumatický lineární pohon je umístěn v nesmáčené části a nepřichází do styku s produktem; horizontálně a vertikálně dělené síto s kruhovými otvory, možnost výměny jednotlivých sekcí síta dle potřeb a kvality kalu; tlakem řízené plnění šnekového lisu; dávkování flokulantu na základě průtoku kalu; 
Parametry zařízení: - nominální výkon zařízení - 150 - 180 kg sušiny / hod;
- obsah sušiny v odvodněném koláči - 22 ± 2 hmot. %;
  (vstupní kvalita kalu - obsah sušiny kalu 2,2 %, charakter- směsný kal z komunální ČOV, pH 6,5 ÷ 8,5) 
- spotřeba oplachové vody 190 litrů vody na pracovní cyklus, při 5 bar; 
- otáčky šneku - 0,4 ÷ 1,7 ot/min; 
- příkon šneku 2,2 kW
- tichý chod     cca 60 dB
Rozměry zařízení:
- max. délka 4980 mm; max. šířka 1000 mm; výška 1395 mm; tato délka je maximální možná i při servisu zařízení;
Hmotnost zařízení: 
- hmotnost prázdného lisu 2500 kg (plný lis 2900 kg)
Materiálové provedení: vnější válec, síta, šnek - nerezová ocel 1.4301; ostatní smáčené díly - nerezová ocel 1.4301 a PE
Příslušenství: </t>
    </r>
    <r>
      <rPr>
        <b/>
        <sz val="9"/>
        <rFont val="Arial"/>
        <family val="2"/>
      </rPr>
      <t>2x ocelová konzola = podpěra</t>
    </r>
    <r>
      <rPr>
        <sz val="9"/>
        <rFont val="Arial"/>
        <family val="2"/>
      </rPr>
      <t xml:space="preserve"> pro umístění zařízení nad podlahou; nerezový kotevní a spojovací materiál; doprava zařízení na stavbě; instalace kompletního zařízení odvodnění kalu na stavbě; zprovoznění a seřízení zařízení odvodnění kalu; zaškolení obsluhy; revize zařízení; dokumentace zařízení v českém jazyce
Účel: odvodnění gravitačně zahuštěného kalu
</t>
    </r>
    <r>
      <rPr>
        <u val="single"/>
        <sz val="9"/>
        <rFont val="Arial"/>
        <family val="2"/>
      </rPr>
      <t>Pro požadovaný výsledek odvodnění kalu je doporučeno, aby si dodavatel odvodňovacího zařízení ověřil odvodnitelnost kalu.</t>
    </r>
  </si>
  <si>
    <t>01.1</t>
  </si>
  <si>
    <t>01. Obnova odvodňovacího zařízení kalů</t>
  </si>
  <si>
    <t>PS-01 Technologická část strojní</t>
  </si>
  <si>
    <t>Kč (bez DPH)</t>
  </si>
  <si>
    <t>Kč</t>
  </si>
  <si>
    <t>Výrobce</t>
  </si>
  <si>
    <t>Celková cena</t>
  </si>
  <si>
    <t xml:space="preserve">Cena / MJ </t>
  </si>
  <si>
    <t>Popis položky</t>
  </si>
  <si>
    <t>Poz.</t>
  </si>
  <si>
    <t>Celkem bez DPH:</t>
  </si>
  <si>
    <t>Demontáže</t>
  </si>
  <si>
    <t>4.</t>
  </si>
  <si>
    <t>Služby</t>
  </si>
  <si>
    <t>3.</t>
  </si>
  <si>
    <t>Instalační materiál</t>
  </si>
  <si>
    <t>2.</t>
  </si>
  <si>
    <t>Obnova odvodňovacího zařízení kalů</t>
  </si>
  <si>
    <t>1.</t>
  </si>
  <si>
    <t>P.Č.</t>
  </si>
  <si>
    <t xml:space="preserve">Zhotovitel: </t>
  </si>
  <si>
    <t>Město Milevsko, Náměstí E. Beneše 420, 399 01 Milevsko</t>
  </si>
  <si>
    <t>Objednatel:</t>
  </si>
  <si>
    <t>Zeman Ludvík</t>
  </si>
  <si>
    <t xml:space="preserve">Část: </t>
  </si>
  <si>
    <t>Zpracoval:</t>
  </si>
  <si>
    <t xml:space="preserve">Objekt: </t>
  </si>
  <si>
    <t xml:space="preserve">Stavba: </t>
  </si>
  <si>
    <t>Seznam strojů a zařízení - rekapitulace</t>
  </si>
  <si>
    <t>Odvoz a likvidace odpadu</t>
  </si>
  <si>
    <t>4.6</t>
  </si>
  <si>
    <t>Vedlejší a ostatní náklady nutné pro realizaci díla</t>
  </si>
  <si>
    <t>4.5</t>
  </si>
  <si>
    <t>Dokumentace skutečného provedení</t>
  </si>
  <si>
    <t>4.4</t>
  </si>
  <si>
    <t>Výchozí revize elektroinstalace</t>
  </si>
  <si>
    <t>4.3</t>
  </si>
  <si>
    <t>Funkční zkoušky, uvedení do provozu</t>
  </si>
  <si>
    <t>4.2</t>
  </si>
  <si>
    <t>Vyhotovení výrobní dílenské dokumentace</t>
  </si>
  <si>
    <t>4.1</t>
  </si>
  <si>
    <t>3.2</t>
  </si>
  <si>
    <t>3.1</t>
  </si>
  <si>
    <t>cena Kč/pol.</t>
  </si>
  <si>
    <t>jedn. cena Kč</t>
  </si>
  <si>
    <t>počet mj</t>
  </si>
  <si>
    <t>mj</t>
  </si>
  <si>
    <t>Dodavatel</t>
  </si>
  <si>
    <t>Položka</t>
  </si>
  <si>
    <t>Součet Kč bez DPH</t>
  </si>
  <si>
    <t>Elektromontáže a služby</t>
  </si>
  <si>
    <t>Propojovací jednožilový vodič, jádro měděné slaněné, izolace z PVC, 450/750 V, do průřezu 6 mm2</t>
  </si>
  <si>
    <t>2.8</t>
  </si>
  <si>
    <t>Ovládací kabel stíněný, pro vnitřní použití, pevné uložení, s měděnými jádry do 4x1 mm2</t>
  </si>
  <si>
    <t>2.7</t>
  </si>
  <si>
    <t>Silový kabel pro pevné uložení do 1 kV, s měděnými jádry do 5x2,5 mm2</t>
  </si>
  <si>
    <t>2.6</t>
  </si>
  <si>
    <t>Silový kabel pro pevné uložení do 1 kV, s měděnými jádry do 5x6 mm2</t>
  </si>
  <si>
    <t>2.5</t>
  </si>
  <si>
    <t>Elektroinstalační trubka plastová pevná/ohebná do ø32 mm včetně příchytek, spojek a spojovacího materiálu s odolností proti ÚV</t>
  </si>
  <si>
    <t>2.4</t>
  </si>
  <si>
    <t>Drátěný kabelový žlab, hloubka/šířka 54/50 mm, galvanicky zinkovaný, včetně nosných a spojovacích prvků</t>
  </si>
  <si>
    <t>2.3</t>
  </si>
  <si>
    <t>Zásuvka nástěnná 400 V / 16 A / 5 P, bezšroubové svorky, IP44</t>
  </si>
  <si>
    <t>2.2</t>
  </si>
  <si>
    <t>Pomocný montážní, spojovací a jinde nespecifikovaný materiál</t>
  </si>
  <si>
    <t>2.1</t>
  </si>
  <si>
    <t xml:space="preserve">Kabely, kabelové trasy a elektromontážní materiál </t>
  </si>
  <si>
    <t>Úprava a doplnění rozvaděče na místě</t>
  </si>
  <si>
    <t>1.4</t>
  </si>
  <si>
    <t xml:space="preserve">Nosný a ranžírovací materiál, pojistkové patrony, svorkovnice, kabelové průchodky, strojně tištěné štítky přístrojů a návlečky jednotlivých vodičů </t>
  </si>
  <si>
    <t>1.3</t>
  </si>
  <si>
    <t>Jištěný 3f vývod In 16 A s proudovým chráničem 30mA pro zásuvku rolovací vrata.</t>
  </si>
  <si>
    <t>1.2</t>
  </si>
  <si>
    <t>Jištěný 3f vývod In 32 A pro napájení technologického rozvaděče kalolisu</t>
  </si>
  <si>
    <t>1.1</t>
  </si>
  <si>
    <t>Doplnění rozvaděče RM2</t>
  </si>
  <si>
    <t>Dodávky</t>
  </si>
  <si>
    <r>
      <rPr>
        <b/>
        <sz val="8"/>
        <rFont val="Arial"/>
        <family val="2"/>
      </rPr>
      <t>POZN. - NENÍ PŘEDMĚTEM PROJEKTU ANI TÉTO SPECIFIKACE</t>
    </r>
    <r>
      <rPr>
        <sz val="8"/>
        <rFont val="Arial"/>
        <family val="2"/>
      </rPr>
      <t xml:space="preserve">
- Rozvaděč kalolisu bude mít připravené beznapěťové kontakty jako příprava pro případný budoucí přenos stavů (chod, porucha, klid,…).
- Dodavatel stavební části provede začištění a zapravení stěn po demontáži kabelových tras a stávajícího rozvaděče kalolisu,
- Stávající řídicí systém v rozvaděči RM2 není funkční. Z tohoto důvodu nelze v rámci dodávky tohoto projektu uvažovat s jeho úpravou a případným rozšířením.</t>
    </r>
  </si>
  <si>
    <t>Výkaz výměr - rekapitulace</t>
  </si>
  <si>
    <t>Dne:</t>
  </si>
  <si>
    <t>Vypracoval:</t>
  </si>
  <si>
    <t>Zhotovitel:</t>
  </si>
  <si>
    <t>ČOV Milevsko obnova kalové koncovky a obnova haly</t>
  </si>
  <si>
    <t>Název stavby / díla: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</si>
</sst>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Kč&quot;_-;\-* #,##0.00\ &quot;Kč&quot;_-;_-* &quot;-&quot;??\ &quot;Kč&quot;_-;_-@_-"/>
    <numFmt numFmtId="164" formatCode="#,##0.00%"/>
    <numFmt numFmtId="165" formatCode="dd\.mm\.yyyy"/>
    <numFmt numFmtId="166" formatCode="#,##0.00000"/>
    <numFmt numFmtId="167" formatCode="#,##0.000"/>
    <numFmt numFmtId="168" formatCode="#,##0\ &quot;Kč&quot;"/>
    <numFmt numFmtId="169" formatCode="#,##0\ _K_č"/>
    <numFmt numFmtId="170" formatCode="#"/>
  </numFmts>
  <fonts count="76">
    <font>
      <sz val="8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  <font>
      <sz val="11"/>
      <name val="Times New Roman"/>
      <family val="1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u val="single"/>
      <sz val="9"/>
      <name val="Arial"/>
      <family val="2"/>
    </font>
    <font>
      <sz val="9"/>
      <name val="Calibri"/>
      <family val="2"/>
    </font>
    <font>
      <vertAlign val="superscript"/>
      <sz val="9"/>
      <name val="Arial CE"/>
      <family val="2"/>
    </font>
    <font>
      <b/>
      <sz val="9"/>
      <name val="Arial"/>
      <family val="2"/>
    </font>
    <font>
      <u val="single"/>
      <sz val="9"/>
      <name val="Arial CE"/>
      <family val="2"/>
    </font>
    <font>
      <sz val="10"/>
      <color rgb="FFFF0000"/>
      <name val="Arial CE"/>
      <family val="2"/>
    </font>
    <font>
      <sz val="14"/>
      <name val="Arial CE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rgb="FF00B05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0"/>
      <name val="Arial CE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BFBFBF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hair"/>
      <right style="medium"/>
      <top style="medium"/>
      <bottom style="medium"/>
    </border>
    <border>
      <left/>
      <right style="hair"/>
      <top style="medium"/>
      <bottom style="medium"/>
    </border>
    <border>
      <left/>
      <right/>
      <top style="medium"/>
      <bottom style="medium"/>
    </border>
    <border>
      <left style="hair"/>
      <right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hair"/>
      <bottom style="medium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/>
      <bottom style="hair"/>
    </border>
    <border>
      <left style="hair"/>
      <right style="medium"/>
      <top/>
      <bottom/>
    </border>
    <border>
      <left/>
      <right style="hair"/>
      <top/>
      <bottom style="hair"/>
    </border>
    <border>
      <left/>
      <right/>
      <top style="medium"/>
      <bottom style="hair"/>
    </border>
    <border>
      <left style="hair"/>
      <right/>
      <top style="medium"/>
      <bottom style="hair"/>
    </border>
    <border>
      <left style="hair"/>
      <right style="hair"/>
      <top/>
      <bottom style="hair"/>
    </border>
    <border>
      <left style="medium"/>
      <right style="hair"/>
      <top/>
      <bottom style="hair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4" fontId="71" fillId="0" borderId="0" applyFont="0" applyFill="0" applyBorder="0" applyAlignment="0" applyProtection="0"/>
  </cellStyleXfs>
  <cellXfs count="58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top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6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6" fillId="4" borderId="6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center" vertical="center"/>
    </xf>
    <xf numFmtId="4" fontId="6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vertical="center"/>
    </xf>
    <xf numFmtId="4" fontId="9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10" fillId="0" borderId="3" xfId="0" applyFont="1" applyBorder="1"/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Protection="1">
      <protection locked="0"/>
    </xf>
    <xf numFmtId="4" fontId="8" fillId="0" borderId="0" xfId="0" applyNumberFormat="1" applyFont="1"/>
    <xf numFmtId="0" fontId="10" fillId="0" borderId="18" xfId="0" applyFont="1" applyBorder="1"/>
    <xf numFmtId="166" fontId="10" fillId="0" borderId="0" xfId="0" applyNumberFormat="1" applyFont="1"/>
    <xf numFmtId="166" fontId="10" fillId="0" borderId="12" xfId="0" applyNumberFormat="1" applyFont="1" applyBorder="1"/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4" fontId="9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20" applyFont="1" applyAlignment="1" applyProtection="1">
      <alignment vertical="center" wrapText="1"/>
      <protection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9" fillId="0" borderId="22" xfId="0" applyFont="1" applyBorder="1" applyAlignment="1">
      <alignment horizontal="center" vertical="center"/>
    </xf>
    <xf numFmtId="49" fontId="39" fillId="0" borderId="22" xfId="0" applyNumberFormat="1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center" vertical="center" wrapText="1"/>
    </xf>
    <xf numFmtId="167" fontId="39" fillId="0" borderId="22" xfId="0" applyNumberFormat="1" applyFont="1" applyBorder="1" applyAlignment="1">
      <alignment vertical="center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>
      <alignment vertical="center"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/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/>
    <xf numFmtId="0" fontId="5" fillId="0" borderId="0" xfId="0" applyFont="1" applyAlignment="1">
      <alignment horizontal="left" vertical="top" wrapText="1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4" fontId="6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6" fillId="3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  <xf numFmtId="0" fontId="1" fillId="0" borderId="0" xfId="21" applyFont="1" applyAlignment="1">
      <alignment vertical="top" wrapText="1"/>
      <protection/>
    </xf>
    <xf numFmtId="168" fontId="1" fillId="0" borderId="0" xfId="21" applyNumberFormat="1" applyFont="1" applyAlignment="1">
      <alignment horizontal="center" vertical="top" wrapText="1"/>
      <protection/>
    </xf>
    <xf numFmtId="0" fontId="1" fillId="0" borderId="0" xfId="21" applyFont="1" applyAlignment="1">
      <alignment horizontal="center" vertical="top" wrapText="1"/>
      <protection/>
    </xf>
    <xf numFmtId="0" fontId="1" fillId="0" borderId="0" xfId="21" applyFont="1" applyAlignment="1">
      <alignment horizontal="left" vertical="top" wrapText="1"/>
      <protection/>
    </xf>
    <xf numFmtId="49" fontId="1" fillId="0" borderId="0" xfId="21" applyNumberFormat="1" applyFont="1" applyAlignment="1">
      <alignment horizontal="left" vertical="top" wrapText="1"/>
      <protection/>
    </xf>
    <xf numFmtId="49" fontId="1" fillId="0" borderId="0" xfId="21" applyNumberFormat="1" applyFont="1" applyAlignment="1">
      <alignment horizontal="left" vertical="top"/>
      <protection/>
    </xf>
    <xf numFmtId="0" fontId="1" fillId="0" borderId="0" xfId="21" applyFont="1" applyAlignment="1">
      <alignment horizontal="center" vertical="top" wrapText="1"/>
      <protection/>
    </xf>
    <xf numFmtId="0" fontId="4" fillId="0" borderId="0" xfId="21" applyAlignment="1">
      <alignment horizontal="center"/>
      <protection/>
    </xf>
    <xf numFmtId="0" fontId="1" fillId="0" borderId="0" xfId="21" applyFont="1" applyAlignment="1">
      <alignment horizontal="center" vertical="top"/>
      <protection/>
    </xf>
    <xf numFmtId="0" fontId="1" fillId="0" borderId="0" xfId="21" applyFont="1" applyAlignment="1">
      <alignment horizontal="left" vertical="top" wrapText="1"/>
      <protection/>
    </xf>
    <xf numFmtId="0" fontId="1" fillId="0" borderId="0" xfId="21" applyFont="1" applyAlignment="1">
      <alignment wrapText="1"/>
      <protection/>
    </xf>
    <xf numFmtId="0" fontId="1" fillId="0" borderId="0" xfId="21" applyFont="1" applyAlignment="1">
      <alignment horizontal="left"/>
      <protection/>
    </xf>
    <xf numFmtId="0" fontId="4" fillId="0" borderId="0" xfId="21" applyAlignment="1">
      <alignment horizontal="center" vertical="top"/>
      <protection/>
    </xf>
    <xf numFmtId="0" fontId="1" fillId="0" borderId="0" xfId="21" applyFont="1" applyAlignment="1" applyProtection="1">
      <alignment horizontal="left" vertical="top" wrapText="1"/>
      <protection locked="0"/>
    </xf>
    <xf numFmtId="0" fontId="1" fillId="0" borderId="0" xfId="21" applyFont="1" applyAlignment="1">
      <alignment horizontal="left" vertical="top" wrapText="1"/>
      <protection/>
    </xf>
    <xf numFmtId="0" fontId="50" fillId="0" borderId="0" xfId="21" applyFont="1" applyAlignment="1">
      <alignment horizontal="center" vertical="top" wrapText="1"/>
      <protection/>
    </xf>
    <xf numFmtId="0" fontId="1" fillId="0" borderId="0" xfId="21" applyFont="1" applyAlignment="1">
      <alignment horizontal="justify"/>
      <protection/>
    </xf>
    <xf numFmtId="0" fontId="51" fillId="0" borderId="0" xfId="21" applyFont="1" applyAlignment="1">
      <alignment horizontal="left" vertical="top" wrapText="1"/>
      <protection/>
    </xf>
    <xf numFmtId="49" fontId="1" fillId="0" borderId="0" xfId="21" applyNumberFormat="1" applyFont="1" applyAlignment="1">
      <alignment horizontal="left" vertical="top" wrapText="1"/>
      <protection/>
    </xf>
    <xf numFmtId="49" fontId="1" fillId="0" borderId="0" xfId="21" applyNumberFormat="1" applyFont="1" applyAlignment="1">
      <alignment horizontal="left" vertical="center" wrapText="1"/>
      <protection/>
    </xf>
    <xf numFmtId="49" fontId="51" fillId="0" borderId="0" xfId="21" applyNumberFormat="1" applyFont="1" applyAlignment="1">
      <alignment horizontal="left" vertical="center" wrapText="1"/>
      <protection/>
    </xf>
    <xf numFmtId="49" fontId="52" fillId="0" borderId="0" xfId="21" applyNumberFormat="1" applyFont="1" applyAlignment="1">
      <alignment horizontal="left" vertical="center" wrapText="1"/>
      <protection/>
    </xf>
    <xf numFmtId="49" fontId="1" fillId="0" borderId="0" xfId="21" applyNumberFormat="1" applyFont="1" applyAlignment="1">
      <alignment horizontal="left" vertical="center" wrapText="1"/>
      <protection/>
    </xf>
    <xf numFmtId="49" fontId="1" fillId="0" borderId="0" xfId="21" applyNumberFormat="1" applyFont="1" applyAlignment="1">
      <alignment horizontal="left" vertical="top" wrapText="1"/>
      <protection/>
    </xf>
    <xf numFmtId="0" fontId="1" fillId="0" borderId="0" xfId="21" applyFont="1" applyAlignment="1">
      <alignment horizontal="center"/>
      <protection/>
    </xf>
    <xf numFmtId="49" fontId="52" fillId="0" borderId="0" xfId="21" applyNumberFormat="1" applyFont="1" applyAlignment="1">
      <alignment horizontal="left" vertical="center" wrapText="1"/>
      <protection/>
    </xf>
    <xf numFmtId="0" fontId="1" fillId="0" borderId="0" xfId="21" applyFont="1" applyAlignment="1" applyProtection="1">
      <alignment horizontal="left" vertical="top" wrapText="1"/>
      <protection locked="0"/>
    </xf>
    <xf numFmtId="0" fontId="53" fillId="0" borderId="0" xfId="21" applyFont="1" applyAlignment="1">
      <alignment horizontal="left" vertical="top" wrapText="1"/>
      <protection/>
    </xf>
    <xf numFmtId="0" fontId="4" fillId="0" borderId="0" xfId="21" applyAlignment="1">
      <alignment horizontal="left" vertical="top" wrapText="1"/>
      <protection/>
    </xf>
    <xf numFmtId="49" fontId="52" fillId="0" borderId="0" xfId="21" applyNumberFormat="1" applyFont="1" applyAlignment="1">
      <alignment horizontal="left" vertical="top" wrapText="1"/>
      <protection/>
    </xf>
    <xf numFmtId="0" fontId="54" fillId="0" borderId="0" xfId="21" applyFont="1" applyAlignment="1">
      <alignment vertical="top" wrapText="1"/>
      <protection/>
    </xf>
    <xf numFmtId="168" fontId="54" fillId="0" borderId="0" xfId="21" applyNumberFormat="1" applyFont="1" applyAlignment="1">
      <alignment horizontal="center" vertical="top" wrapText="1"/>
      <protection/>
    </xf>
    <xf numFmtId="0" fontId="54" fillId="0" borderId="0" xfId="21" applyFont="1" applyAlignment="1">
      <alignment horizontal="center" vertical="top" wrapText="1"/>
      <protection/>
    </xf>
    <xf numFmtId="0" fontId="54" fillId="0" borderId="0" xfId="21" applyFont="1" applyAlignment="1">
      <alignment horizontal="justify" vertical="top" wrapText="1"/>
      <protection/>
    </xf>
    <xf numFmtId="49" fontId="54" fillId="0" borderId="0" xfId="21" applyNumberFormat="1" applyFont="1" applyAlignment="1">
      <alignment horizontal="left" vertical="top" wrapText="1"/>
      <protection/>
    </xf>
    <xf numFmtId="0" fontId="54" fillId="0" borderId="0" xfId="21" applyFont="1" applyAlignment="1">
      <alignment horizontal="left" vertical="top" wrapText="1"/>
      <protection/>
    </xf>
    <xf numFmtId="0" fontId="54" fillId="0" borderId="0" xfId="21" applyFont="1" applyAlignment="1" applyProtection="1">
      <alignment horizontal="left" vertical="top" wrapText="1"/>
      <protection locked="0"/>
    </xf>
    <xf numFmtId="3" fontId="54" fillId="0" borderId="0" xfId="21" applyNumberFormat="1" applyFont="1" applyAlignment="1">
      <alignment horizontal="center" vertical="top" wrapText="1"/>
      <protection/>
    </xf>
    <xf numFmtId="0" fontId="54" fillId="0" borderId="0" xfId="21" applyFont="1" applyAlignment="1">
      <alignment horizontal="left" vertical="top" wrapText="1"/>
      <protection/>
    </xf>
    <xf numFmtId="3" fontId="54" fillId="0" borderId="0" xfId="21" applyNumberFormat="1" applyFont="1" applyAlignment="1">
      <alignment vertical="top" wrapText="1"/>
      <protection/>
    </xf>
    <xf numFmtId="3" fontId="54" fillId="0" borderId="0" xfId="21" applyNumberFormat="1" applyFont="1" applyAlignment="1">
      <alignment horizontal="center" vertical="top" wrapText="1"/>
      <protection/>
    </xf>
    <xf numFmtId="0" fontId="54" fillId="0" borderId="0" xfId="21" applyFont="1" applyAlignment="1" applyProtection="1">
      <alignment horizontal="left" vertical="top" wrapText="1"/>
      <protection locked="0"/>
    </xf>
    <xf numFmtId="0" fontId="55" fillId="0" borderId="0" xfId="21" applyFont="1" applyAlignment="1">
      <alignment horizontal="center" vertical="top" wrapText="1"/>
      <protection/>
    </xf>
    <xf numFmtId="3" fontId="55" fillId="0" borderId="0" xfId="21" applyNumberFormat="1" applyFont="1" applyAlignment="1">
      <alignment horizontal="center" vertical="top" wrapText="1"/>
      <protection/>
    </xf>
    <xf numFmtId="0" fontId="55" fillId="0" borderId="0" xfId="21" applyFont="1" applyAlignment="1">
      <alignment horizontal="left" vertical="top" wrapText="1"/>
      <protection/>
    </xf>
    <xf numFmtId="49" fontId="55" fillId="0" borderId="0" xfId="21" applyNumberFormat="1" applyFont="1" applyAlignment="1">
      <alignment horizontal="left" vertical="top" wrapText="1"/>
      <protection/>
    </xf>
    <xf numFmtId="0" fontId="23" fillId="0" borderId="0" xfId="21" applyFont="1" applyAlignment="1">
      <alignment horizontal="left" vertical="top" wrapText="1"/>
      <protection/>
    </xf>
    <xf numFmtId="0" fontId="55" fillId="0" borderId="31" xfId="21" applyFont="1" applyBorder="1" applyAlignment="1">
      <alignment horizontal="center" vertical="top" wrapText="1"/>
      <protection/>
    </xf>
    <xf numFmtId="3" fontId="54" fillId="0" borderId="31" xfId="21" applyNumberFormat="1" applyFont="1" applyBorder="1" applyAlignment="1">
      <alignment horizontal="center" vertical="top" wrapText="1"/>
      <protection/>
    </xf>
    <xf numFmtId="3" fontId="54" fillId="5" borderId="31" xfId="21" applyNumberFormat="1" applyFont="1" applyFill="1" applyBorder="1" applyAlignment="1">
      <alignment horizontal="center" vertical="top" wrapText="1"/>
      <protection/>
    </xf>
    <xf numFmtId="0" fontId="54" fillId="0" borderId="31" xfId="21" applyFont="1" applyBorder="1" applyAlignment="1">
      <alignment horizontal="center" vertical="top" wrapText="1"/>
      <protection/>
    </xf>
    <xf numFmtId="0" fontId="23" fillId="0" borderId="31" xfId="21" applyFont="1" applyBorder="1" applyAlignment="1">
      <alignment horizontal="left" vertical="top" wrapText="1"/>
      <protection/>
    </xf>
    <xf numFmtId="49" fontId="54" fillId="0" borderId="31" xfId="21" applyNumberFormat="1" applyFont="1" applyBorder="1" applyAlignment="1">
      <alignment horizontal="left" vertical="top" wrapText="1"/>
      <protection/>
    </xf>
    <xf numFmtId="0" fontId="54" fillId="0" borderId="31" xfId="21" applyFont="1" applyBorder="1" applyAlignment="1">
      <alignment horizontal="left" vertical="top" wrapText="1"/>
      <protection/>
    </xf>
    <xf numFmtId="49" fontId="56" fillId="0" borderId="0" xfId="21" applyNumberFormat="1" applyFont="1" applyAlignment="1">
      <alignment horizontal="left" vertical="top" wrapText="1"/>
      <protection/>
    </xf>
    <xf numFmtId="3" fontId="1" fillId="0" borderId="0" xfId="21" applyNumberFormat="1" applyFont="1" applyAlignment="1">
      <alignment horizontal="left" vertical="top" wrapText="1"/>
      <protection/>
    </xf>
    <xf numFmtId="3" fontId="1" fillId="0" borderId="0" xfId="21" applyNumberFormat="1" applyFont="1" applyAlignment="1">
      <alignment vertical="top" wrapText="1"/>
      <protection/>
    </xf>
    <xf numFmtId="0" fontId="1" fillId="0" borderId="0" xfId="21" applyFont="1" applyAlignment="1" applyProtection="1">
      <alignment wrapText="1"/>
      <protection locked="0"/>
    </xf>
    <xf numFmtId="0" fontId="54" fillId="0" borderId="0" xfId="21" applyFont="1" applyAlignment="1">
      <alignment horizontal="center" vertical="top" wrapText="1"/>
      <protection/>
    </xf>
    <xf numFmtId="1" fontId="54" fillId="0" borderId="0" xfId="21" applyNumberFormat="1" applyFont="1" applyAlignment="1">
      <alignment horizontal="center" vertical="top" wrapText="1"/>
      <protection/>
    </xf>
    <xf numFmtId="49" fontId="59" fillId="0" borderId="0" xfId="21" applyNumberFormat="1" applyFont="1" applyAlignment="1">
      <alignment horizontal="left" vertical="center" wrapText="1"/>
      <protection/>
    </xf>
    <xf numFmtId="3" fontId="54" fillId="0" borderId="31" xfId="22" applyNumberFormat="1" applyFont="1" applyBorder="1" applyAlignment="1">
      <alignment horizontal="center" vertical="top" wrapText="1"/>
      <protection/>
    </xf>
    <xf numFmtId="0" fontId="54" fillId="0" borderId="31" xfId="21" applyFont="1" applyBorder="1" applyAlignment="1">
      <alignment horizontal="left" vertical="top" wrapText="1"/>
      <protection/>
    </xf>
    <xf numFmtId="0" fontId="54" fillId="0" borderId="31" xfId="21" applyFont="1" applyBorder="1" applyAlignment="1" applyProtection="1">
      <alignment horizontal="left" vertical="top" wrapText="1"/>
      <protection locked="0"/>
    </xf>
    <xf numFmtId="0" fontId="59" fillId="0" borderId="31" xfId="21" applyFont="1" applyBorder="1" applyAlignment="1">
      <alignment horizontal="left" vertical="top" wrapText="1"/>
      <protection/>
    </xf>
    <xf numFmtId="0" fontId="54" fillId="0" borderId="31" xfId="22" applyFont="1" applyBorder="1" applyAlignment="1">
      <alignment horizontal="center" vertical="top" wrapText="1"/>
      <protection/>
    </xf>
    <xf numFmtId="0" fontId="54" fillId="0" borderId="31" xfId="23" applyFont="1" applyBorder="1" applyAlignment="1">
      <alignment horizontal="left" vertical="top" wrapText="1"/>
      <protection/>
    </xf>
    <xf numFmtId="0" fontId="54" fillId="0" borderId="32" xfId="21" applyFont="1" applyBorder="1" applyAlignment="1">
      <alignment horizontal="center" vertical="top" wrapText="1"/>
      <protection/>
    </xf>
    <xf numFmtId="3" fontId="54" fillId="0" borderId="32" xfId="21" applyNumberFormat="1" applyFont="1" applyBorder="1" applyAlignment="1">
      <alignment horizontal="center" vertical="top" wrapText="1"/>
      <protection/>
    </xf>
    <xf numFmtId="0" fontId="54" fillId="0" borderId="32" xfId="21" applyFont="1" applyBorder="1" applyAlignment="1">
      <alignment horizontal="left" vertical="top" wrapText="1"/>
      <protection/>
    </xf>
    <xf numFmtId="49" fontId="54" fillId="0" borderId="32" xfId="21" applyNumberFormat="1" applyFont="1" applyBorder="1" applyAlignment="1">
      <alignment horizontal="left" vertical="top" wrapText="1"/>
      <protection/>
    </xf>
    <xf numFmtId="0" fontId="54" fillId="5" borderId="33" xfId="21" applyFont="1" applyFill="1" applyBorder="1" applyAlignment="1">
      <alignment horizontal="center" vertical="top" wrapText="1"/>
      <protection/>
    </xf>
    <xf numFmtId="3" fontId="54" fillId="0" borderId="33" xfId="21" applyNumberFormat="1" applyFont="1" applyBorder="1" applyAlignment="1">
      <alignment horizontal="center" vertical="top" wrapText="1"/>
      <protection/>
    </xf>
    <xf numFmtId="3" fontId="54" fillId="5" borderId="33" xfId="21" applyNumberFormat="1" applyFont="1" applyFill="1" applyBorder="1" applyAlignment="1">
      <alignment horizontal="center" vertical="top" wrapText="1"/>
      <protection/>
    </xf>
    <xf numFmtId="0" fontId="54" fillId="0" borderId="33" xfId="21" applyFont="1" applyBorder="1" applyAlignment="1">
      <alignment horizontal="center" vertical="top" wrapText="1"/>
      <protection/>
    </xf>
    <xf numFmtId="0" fontId="54" fillId="0" borderId="33" xfId="21" applyFont="1" applyBorder="1" applyAlignment="1" applyProtection="1">
      <alignment horizontal="left" vertical="top" wrapText="1"/>
      <protection locked="0"/>
    </xf>
    <xf numFmtId="49" fontId="54" fillId="0" borderId="33" xfId="21" applyNumberFormat="1" applyFont="1" applyBorder="1" applyAlignment="1">
      <alignment horizontal="left" vertical="top" wrapText="1"/>
      <protection/>
    </xf>
    <xf numFmtId="0" fontId="60" fillId="0" borderId="0" xfId="21" applyFont="1" applyAlignment="1">
      <alignment horizontal="left" vertical="top" wrapText="1"/>
      <protection/>
    </xf>
    <xf numFmtId="49" fontId="56" fillId="0" borderId="0" xfId="21" applyNumberFormat="1" applyFont="1" applyAlignment="1">
      <alignment horizontal="left" vertical="top" wrapText="1"/>
      <protection/>
    </xf>
    <xf numFmtId="0" fontId="60" fillId="0" borderId="0" xfId="21" applyFont="1" applyAlignment="1">
      <alignment horizontal="left" vertical="top" wrapText="1"/>
      <protection/>
    </xf>
    <xf numFmtId="49" fontId="59" fillId="0" borderId="0" xfId="21" applyNumberFormat="1" applyFont="1" applyAlignment="1">
      <alignment horizontal="left" vertical="center" wrapText="1"/>
      <protection/>
    </xf>
    <xf numFmtId="0" fontId="54" fillId="0" borderId="0" xfId="21" applyFont="1" applyAlignment="1">
      <alignment horizontal="center" vertical="center" wrapText="1"/>
      <protection/>
    </xf>
    <xf numFmtId="169" fontId="54" fillId="0" borderId="0" xfId="21" applyNumberFormat="1" applyFont="1" applyAlignment="1">
      <alignment horizontal="center" vertical="top" wrapText="1"/>
      <protection/>
    </xf>
    <xf numFmtId="49" fontId="54" fillId="0" borderId="0" xfId="21" applyNumberFormat="1" applyFont="1" applyAlignment="1">
      <alignment horizontal="center" vertical="center" wrapText="1"/>
      <protection/>
    </xf>
    <xf numFmtId="0" fontId="54" fillId="0" borderId="0" xfId="21" applyFont="1" applyAlignment="1">
      <alignment horizontal="center" vertical="center" wrapText="1"/>
      <protection/>
    </xf>
    <xf numFmtId="49" fontId="54" fillId="0" borderId="0" xfId="21" applyNumberFormat="1" applyFont="1" applyAlignment="1">
      <alignment horizontal="center" vertical="center" wrapText="1"/>
      <protection/>
    </xf>
    <xf numFmtId="0" fontId="1" fillId="0" borderId="0" xfId="21" applyFont="1">
      <alignment/>
      <protection/>
    </xf>
    <xf numFmtId="168" fontId="6" fillId="6" borderId="34" xfId="24" applyNumberFormat="1" applyFont="1" applyFill="1" applyBorder="1" applyAlignment="1">
      <alignment vertical="center"/>
      <protection/>
    </xf>
    <xf numFmtId="168" fontId="26" fillId="6" borderId="35" xfId="24" applyNumberFormat="1" applyFont="1" applyFill="1" applyBorder="1" applyAlignment="1">
      <alignment vertical="center"/>
      <protection/>
    </xf>
    <xf numFmtId="168" fontId="26" fillId="6" borderId="36" xfId="24" applyNumberFormat="1" applyFont="1" applyFill="1" applyBorder="1" applyAlignment="1">
      <alignment vertical="center"/>
      <protection/>
    </xf>
    <xf numFmtId="0" fontId="26" fillId="6" borderId="37" xfId="21" applyFont="1" applyFill="1" applyBorder="1">
      <alignment/>
      <protection/>
    </xf>
    <xf numFmtId="0" fontId="26" fillId="6" borderId="38" xfId="21" applyFont="1" applyFill="1" applyBorder="1">
      <alignment/>
      <protection/>
    </xf>
    <xf numFmtId="0" fontId="6" fillId="6" borderId="39" xfId="24" applyFont="1" applyFill="1" applyBorder="1" applyAlignment="1">
      <alignment vertical="center"/>
      <protection/>
    </xf>
    <xf numFmtId="3" fontId="4" fillId="0" borderId="40" xfId="24" applyNumberFormat="1" applyBorder="1" applyAlignment="1">
      <alignment vertical="center"/>
      <protection/>
    </xf>
    <xf numFmtId="3" fontId="4" fillId="0" borderId="41" xfId="24" applyNumberFormat="1" applyBorder="1" applyAlignment="1">
      <alignment vertical="center"/>
      <protection/>
    </xf>
    <xf numFmtId="49" fontId="0" fillId="0" borderId="42" xfId="24" applyNumberFormat="1" applyFont="1" applyBorder="1" applyAlignment="1">
      <alignment horizontal="left" vertical="center" wrapText="1"/>
      <protection/>
    </xf>
    <xf numFmtId="49" fontId="0" fillId="0" borderId="43" xfId="24" applyNumberFormat="1" applyFont="1" applyBorder="1" applyAlignment="1">
      <alignment horizontal="left" vertical="center" wrapText="1"/>
      <protection/>
    </xf>
    <xf numFmtId="0" fontId="4" fillId="0" borderId="44" xfId="24" applyBorder="1" applyAlignment="1">
      <alignment vertical="center"/>
      <protection/>
    </xf>
    <xf numFmtId="0" fontId="4" fillId="0" borderId="45" xfId="24" applyBorder="1" applyAlignment="1">
      <alignment vertical="center"/>
      <protection/>
    </xf>
    <xf numFmtId="3" fontId="4" fillId="0" borderId="46" xfId="24" applyNumberFormat="1" applyBorder="1" applyAlignment="1">
      <alignment vertical="center"/>
      <protection/>
    </xf>
    <xf numFmtId="0" fontId="4" fillId="0" borderId="45" xfId="24" applyBorder="1" applyAlignment="1">
      <alignment horizontal="center" vertical="center"/>
      <protection/>
    </xf>
    <xf numFmtId="3" fontId="4" fillId="0" borderId="47" xfId="24" applyNumberFormat="1" applyBorder="1" applyAlignment="1">
      <alignment vertical="center"/>
      <protection/>
    </xf>
    <xf numFmtId="49" fontId="61" fillId="0" borderId="42" xfId="24" applyNumberFormat="1" applyFont="1" applyBorder="1" applyAlignment="1">
      <alignment horizontal="left" vertical="center" wrapText="1"/>
      <protection/>
    </xf>
    <xf numFmtId="49" fontId="61" fillId="0" borderId="43" xfId="24" applyNumberFormat="1" applyFont="1" applyBorder="1" applyAlignment="1">
      <alignment horizontal="left" vertical="center" wrapText="1"/>
      <protection/>
    </xf>
    <xf numFmtId="0" fontId="0" fillId="0" borderId="45" xfId="24" applyFont="1" applyBorder="1" applyAlignment="1">
      <alignment horizontal="center" vertical="center"/>
      <protection/>
    </xf>
    <xf numFmtId="49" fontId="4" fillId="0" borderId="42" xfId="24" applyNumberFormat="1" applyBorder="1" applyAlignment="1">
      <alignment horizontal="left" vertical="center" wrapText="1"/>
      <protection/>
    </xf>
    <xf numFmtId="3" fontId="4" fillId="0" borderId="48" xfId="24" applyNumberFormat="1" applyBorder="1" applyAlignment="1">
      <alignment vertical="center"/>
      <protection/>
    </xf>
    <xf numFmtId="3" fontId="4" fillId="0" borderId="49" xfId="24" applyNumberFormat="1" applyBorder="1" applyAlignment="1">
      <alignment vertical="center"/>
      <protection/>
    </xf>
    <xf numFmtId="49" fontId="4" fillId="0" borderId="50" xfId="24" applyNumberFormat="1" applyBorder="1" applyAlignment="1">
      <alignment horizontal="left" vertical="center" wrapText="1"/>
      <protection/>
    </xf>
    <xf numFmtId="49" fontId="0" fillId="0" borderId="51" xfId="24" applyNumberFormat="1" applyFont="1" applyBorder="1" applyAlignment="1">
      <alignment horizontal="left" vertical="center" wrapText="1"/>
      <protection/>
    </xf>
    <xf numFmtId="0" fontId="4" fillId="0" borderId="52" xfId="24" applyBorder="1" applyAlignment="1">
      <alignment vertical="center"/>
      <protection/>
    </xf>
    <xf numFmtId="0" fontId="4" fillId="0" borderId="53" xfId="24" applyBorder="1" applyAlignment="1">
      <alignment horizontal="center" vertical="center"/>
      <protection/>
    </xf>
    <xf numFmtId="0" fontId="0" fillId="0" borderId="34" xfId="25" applyFont="1" applyBorder="1" applyAlignment="1">
      <alignment horizontal="center" vertical="center" wrapText="1"/>
      <protection/>
    </xf>
    <xf numFmtId="0" fontId="0" fillId="0" borderId="35" xfId="25" applyFont="1" applyBorder="1" applyAlignment="1">
      <alignment horizontal="center" vertical="center" wrapText="1"/>
      <protection/>
    </xf>
    <xf numFmtId="0" fontId="0" fillId="0" borderId="36" xfId="25" applyFont="1" applyBorder="1" applyAlignment="1">
      <alignment horizontal="center" vertical="center" wrapText="1"/>
      <protection/>
    </xf>
    <xf numFmtId="0" fontId="0" fillId="0" borderId="37" xfId="25" applyFont="1" applyBorder="1" applyAlignment="1">
      <alignment horizontal="center" vertical="center" wrapText="1"/>
      <protection/>
    </xf>
    <xf numFmtId="0" fontId="0" fillId="0" borderId="38" xfId="25" applyFont="1" applyBorder="1" applyAlignment="1">
      <alignment horizontal="center" vertical="center" wrapText="1"/>
      <protection/>
    </xf>
    <xf numFmtId="0" fontId="0" fillId="0" borderId="39" xfId="25" applyFont="1" applyBorder="1" applyAlignment="1">
      <alignment horizontal="center" vertical="center" wrapText="1"/>
      <protection/>
    </xf>
    <xf numFmtId="0" fontId="0" fillId="0" borderId="54" xfId="25" applyFont="1" applyBorder="1" applyAlignment="1">
      <alignment horizontal="center"/>
      <protection/>
    </xf>
    <xf numFmtId="0" fontId="0" fillId="0" borderId="55" xfId="25" applyFont="1" applyBorder="1">
      <alignment/>
      <protection/>
    </xf>
    <xf numFmtId="0" fontId="0" fillId="0" borderId="0" xfId="25" applyFont="1">
      <alignment/>
      <protection/>
    </xf>
    <xf numFmtId="0" fontId="0" fillId="0" borderId="56" xfId="25" applyFont="1" applyBorder="1">
      <alignment/>
      <protection/>
    </xf>
    <xf numFmtId="14" fontId="0" fillId="0" borderId="57" xfId="25" applyNumberFormat="1" applyFont="1" applyBorder="1" applyAlignment="1">
      <alignment horizontal="left"/>
      <protection/>
    </xf>
    <xf numFmtId="14" fontId="0" fillId="0" borderId="0" xfId="25" applyNumberFormat="1" applyFont="1">
      <alignment/>
      <protection/>
    </xf>
    <xf numFmtId="0" fontId="1" fillId="0" borderId="57" xfId="21" applyFont="1" applyBorder="1">
      <alignment/>
      <protection/>
    </xf>
    <xf numFmtId="0" fontId="1" fillId="0" borderId="0" xfId="21" applyFont="1">
      <alignment/>
      <protection/>
    </xf>
    <xf numFmtId="170" fontId="0" fillId="0" borderId="0" xfId="26" applyNumberFormat="1" applyFont="1" applyAlignment="1" applyProtection="1">
      <alignment vertical="center"/>
      <protection locked="0"/>
    </xf>
    <xf numFmtId="0" fontId="0" fillId="0" borderId="57" xfId="25" applyFont="1" applyBorder="1">
      <alignment/>
      <protection/>
    </xf>
    <xf numFmtId="0" fontId="34" fillId="0" borderId="0" xfId="25" applyFont="1">
      <alignment/>
      <protection/>
    </xf>
    <xf numFmtId="0" fontId="34" fillId="0" borderId="56" xfId="25" applyFont="1" applyBorder="1">
      <alignment/>
      <protection/>
    </xf>
    <xf numFmtId="0" fontId="0" fillId="0" borderId="57" xfId="25" applyFont="1" applyBorder="1" applyAlignment="1">
      <alignment horizontal="center"/>
      <protection/>
    </xf>
    <xf numFmtId="0" fontId="62" fillId="0" borderId="58" xfId="25" applyFont="1" applyBorder="1" applyAlignment="1">
      <alignment horizontal="center"/>
      <protection/>
    </xf>
    <xf numFmtId="0" fontId="62" fillId="0" borderId="59" xfId="25" applyFont="1" applyBorder="1">
      <alignment/>
      <protection/>
    </xf>
    <xf numFmtId="0" fontId="15" fillId="0" borderId="60" xfId="25" applyFont="1" applyBorder="1">
      <alignment/>
      <protection/>
    </xf>
    <xf numFmtId="0" fontId="63" fillId="0" borderId="0" xfId="27" applyFont="1" applyAlignment="1">
      <alignment horizontal="left" vertical="center"/>
      <protection/>
    </xf>
    <xf numFmtId="4" fontId="63" fillId="0" borderId="0" xfId="27" applyNumberFormat="1" applyFont="1" applyAlignment="1">
      <alignment horizontal="right" vertical="center"/>
      <protection/>
    </xf>
    <xf numFmtId="2" fontId="63" fillId="0" borderId="0" xfId="27" applyNumberFormat="1" applyFont="1" applyAlignment="1">
      <alignment horizontal="center" vertical="center"/>
      <protection/>
    </xf>
    <xf numFmtId="0" fontId="63" fillId="0" borderId="0" xfId="27" applyFont="1" applyAlignment="1">
      <alignment horizontal="center" vertical="center"/>
      <protection/>
    </xf>
    <xf numFmtId="49" fontId="63" fillId="0" borderId="0" xfId="27" applyNumberFormat="1" applyFont="1" applyAlignment="1">
      <alignment horizontal="left" vertical="center"/>
      <protection/>
    </xf>
    <xf numFmtId="0" fontId="64" fillId="0" borderId="31" xfId="27" applyFont="1" applyBorder="1" applyAlignment="1">
      <alignment horizontal="left" vertical="center"/>
      <protection/>
    </xf>
    <xf numFmtId="4" fontId="64" fillId="0" borderId="31" xfId="27" applyNumberFormat="1" applyFont="1" applyBorder="1" applyAlignment="1">
      <alignment vertical="center"/>
      <protection/>
    </xf>
    <xf numFmtId="4" fontId="0" fillId="0" borderId="31" xfId="27" applyNumberFormat="1" applyFont="1" applyBorder="1" applyAlignment="1" applyProtection="1">
      <alignment horizontal="right" vertical="center"/>
      <protection hidden="1"/>
    </xf>
    <xf numFmtId="0" fontId="64" fillId="0" borderId="31" xfId="27" applyFont="1" applyBorder="1" applyAlignment="1">
      <alignment horizontal="center" vertical="center"/>
      <protection/>
    </xf>
    <xf numFmtId="49" fontId="64" fillId="0" borderId="31" xfId="27" applyNumberFormat="1" applyFont="1" applyBorder="1" applyAlignment="1">
      <alignment horizontal="center" vertical="center"/>
      <protection/>
    </xf>
    <xf numFmtId="49" fontId="65" fillId="0" borderId="31" xfId="27" applyNumberFormat="1" applyFont="1" applyBorder="1" applyAlignment="1">
      <alignment horizontal="center" vertical="center"/>
      <protection/>
    </xf>
    <xf numFmtId="4" fontId="64" fillId="0" borderId="31" xfId="27" applyNumberFormat="1" applyFont="1" applyBorder="1" applyAlignment="1">
      <alignment horizontal="right" vertical="center" wrapText="1"/>
      <protection/>
    </xf>
    <xf numFmtId="4" fontId="64" fillId="0" borderId="31" xfId="27" applyNumberFormat="1" applyFont="1" applyBorder="1" applyAlignment="1" applyProtection="1">
      <alignment vertical="center"/>
      <protection hidden="1"/>
    </xf>
    <xf numFmtId="0" fontId="64" fillId="0" borderId="31" xfId="27" applyFont="1" applyBorder="1" applyAlignment="1">
      <alignment horizontal="center" vertical="center" wrapText="1"/>
      <protection/>
    </xf>
    <xf numFmtId="49" fontId="63" fillId="0" borderId="31" xfId="27" applyNumberFormat="1" applyFont="1" applyBorder="1" applyAlignment="1">
      <alignment horizontal="center" vertical="center"/>
      <protection/>
    </xf>
    <xf numFmtId="49" fontId="64" fillId="0" borderId="31" xfId="27" applyNumberFormat="1" applyFont="1" applyBorder="1" applyAlignment="1">
      <alignment horizontal="left" vertical="center" wrapText="1"/>
      <protection/>
    </xf>
    <xf numFmtId="4" fontId="66" fillId="7" borderId="31" xfId="27" applyNumberFormat="1" applyFont="1" applyFill="1" applyBorder="1" applyAlignment="1">
      <alignment horizontal="right" vertical="center" wrapText="1"/>
      <protection/>
    </xf>
    <xf numFmtId="0" fontId="67" fillId="7" borderId="31" xfId="27" applyFont="1" applyFill="1" applyBorder="1" applyAlignment="1">
      <alignment vertical="center"/>
      <protection/>
    </xf>
    <xf numFmtId="49" fontId="67" fillId="7" borderId="31" xfId="27" applyNumberFormat="1" applyFont="1" applyFill="1" applyBorder="1" applyAlignment="1">
      <alignment horizontal="center" vertical="center"/>
      <protection/>
    </xf>
    <xf numFmtId="4" fontId="64" fillId="0" borderId="31" xfId="27" applyNumberFormat="1" applyFont="1" applyBorder="1" applyAlignment="1">
      <alignment horizontal="right" vertical="center" wrapText="1"/>
      <protection/>
    </xf>
    <xf numFmtId="4" fontId="64" fillId="0" borderId="31" xfId="27" applyNumberFormat="1" applyFont="1" applyBorder="1" applyAlignment="1" applyProtection="1">
      <alignment vertical="center"/>
      <protection hidden="1"/>
    </xf>
    <xf numFmtId="0" fontId="64" fillId="0" borderId="31" xfId="27" applyFont="1" applyBorder="1" applyAlignment="1">
      <alignment horizontal="center" vertical="center"/>
      <protection/>
    </xf>
    <xf numFmtId="49" fontId="64" fillId="0" borderId="31" xfId="27" applyNumberFormat="1" applyFont="1" applyBorder="1" applyAlignment="1">
      <alignment horizontal="left" vertical="center" wrapText="1"/>
      <protection/>
    </xf>
    <xf numFmtId="49" fontId="66" fillId="7" borderId="31" xfId="27" applyNumberFormat="1" applyFont="1" applyFill="1" applyBorder="1" applyAlignment="1">
      <alignment horizontal="center" vertical="center"/>
      <protection/>
    </xf>
    <xf numFmtId="4" fontId="68" fillId="0" borderId="31" xfId="27" applyNumberFormat="1" applyFont="1" applyBorder="1" applyAlignment="1">
      <alignment horizontal="center" vertical="center" wrapText="1"/>
      <protection/>
    </xf>
    <xf numFmtId="4" fontId="68" fillId="0" borderId="32" xfId="27" applyNumberFormat="1" applyFont="1" applyBorder="1" applyAlignment="1">
      <alignment horizontal="center" vertical="center" wrapText="1"/>
      <protection/>
    </xf>
    <xf numFmtId="0" fontId="68" fillId="0" borderId="32" xfId="27" applyFont="1" applyBorder="1" applyAlignment="1">
      <alignment horizontal="center" vertical="center"/>
      <protection/>
    </xf>
    <xf numFmtId="49" fontId="68" fillId="0" borderId="32" xfId="27" applyNumberFormat="1" applyFont="1" applyBorder="1" applyAlignment="1">
      <alignment horizontal="center" vertical="center"/>
      <protection/>
    </xf>
    <xf numFmtId="4" fontId="69" fillId="0" borderId="30" xfId="27" applyNumberFormat="1" applyFont="1" applyBorder="1" applyAlignment="1">
      <alignment horizontal="right" vertical="center"/>
      <protection/>
    </xf>
    <xf numFmtId="0" fontId="70" fillId="0" borderId="61" xfId="27" applyFont="1" applyBorder="1" applyAlignment="1">
      <alignment horizontal="right" vertical="center"/>
      <protection/>
    </xf>
    <xf numFmtId="0" fontId="70" fillId="0" borderId="62" xfId="27" applyFont="1" applyBorder="1" applyAlignment="1">
      <alignment horizontal="right" vertical="center"/>
      <protection/>
    </xf>
    <xf numFmtId="0" fontId="70" fillId="0" borderId="63" xfId="27" applyFont="1" applyBorder="1" applyAlignment="1">
      <alignment horizontal="right" vertical="center"/>
      <protection/>
    </xf>
    <xf numFmtId="0" fontId="70" fillId="6" borderId="61" xfId="27" applyFont="1" applyFill="1" applyBorder="1" applyAlignment="1">
      <alignment horizontal="center" vertical="center"/>
      <protection/>
    </xf>
    <xf numFmtId="0" fontId="70" fillId="6" borderId="24" xfId="27" applyFont="1" applyFill="1" applyBorder="1" applyAlignment="1">
      <alignment horizontal="center" vertical="center"/>
      <protection/>
    </xf>
    <xf numFmtId="0" fontId="70" fillId="6" borderId="23" xfId="27" applyFont="1" applyFill="1" applyBorder="1" applyAlignment="1">
      <alignment horizontal="center" vertical="center"/>
      <protection/>
    </xf>
    <xf numFmtId="0" fontId="64" fillId="0" borderId="0" xfId="27" applyFont="1" applyAlignment="1">
      <alignment horizontal="left" vertical="center"/>
      <protection/>
    </xf>
    <xf numFmtId="4" fontId="64" fillId="0" borderId="0" xfId="27" applyNumberFormat="1" applyFont="1" applyAlignment="1">
      <alignment horizontal="right" vertical="center"/>
      <protection/>
    </xf>
    <xf numFmtId="4" fontId="64" fillId="0" borderId="0" xfId="27" applyNumberFormat="1" applyFont="1" applyAlignment="1">
      <alignment horizontal="center" vertical="center"/>
      <protection/>
    </xf>
    <xf numFmtId="0" fontId="64" fillId="0" borderId="0" xfId="27" applyFont="1" applyAlignment="1">
      <alignment horizontal="center" vertical="center"/>
      <protection/>
    </xf>
    <xf numFmtId="49" fontId="64" fillId="0" borderId="0" xfId="27" applyNumberFormat="1" applyFont="1" applyAlignment="1">
      <alignment horizontal="center" vertical="center"/>
      <protection/>
    </xf>
    <xf numFmtId="49" fontId="64" fillId="0" borderId="0" xfId="27" applyNumberFormat="1" applyFont="1" applyAlignment="1">
      <alignment horizontal="left" vertical="center"/>
      <protection/>
    </xf>
    <xf numFmtId="4" fontId="64" fillId="0" borderId="31" xfId="27" applyNumberFormat="1" applyFont="1" applyBorder="1" applyAlignment="1" applyProtection="1">
      <alignment horizontal="right" vertical="center" wrapText="1"/>
      <protection locked="0"/>
    </xf>
    <xf numFmtId="4" fontId="64" fillId="0" borderId="31" xfId="27" applyNumberFormat="1" applyFont="1" applyBorder="1" applyAlignment="1" applyProtection="1">
      <alignment horizontal="right" vertical="center"/>
      <protection locked="0"/>
    </xf>
    <xf numFmtId="0" fontId="64" fillId="0" borderId="32" xfId="27" applyFont="1" applyBorder="1" applyAlignment="1" applyProtection="1">
      <alignment horizontal="center" vertical="center" wrapText="1"/>
      <protection hidden="1"/>
    </xf>
    <xf numFmtId="0" fontId="64" fillId="0" borderId="31" xfId="27" applyFont="1" applyBorder="1" applyAlignment="1" applyProtection="1">
      <alignment horizontal="center" vertical="center" wrapText="1"/>
      <protection hidden="1"/>
    </xf>
    <xf numFmtId="0" fontId="64" fillId="0" borderId="31" xfId="27" applyFont="1" applyBorder="1" applyAlignment="1" applyProtection="1">
      <alignment horizontal="left" vertical="center" wrapText="1"/>
      <protection hidden="1"/>
    </xf>
    <xf numFmtId="4" fontId="64" fillId="0" borderId="31" xfId="28" applyNumberFormat="1" applyFont="1" applyBorder="1" applyAlignment="1" applyProtection="1">
      <alignment vertical="center"/>
      <protection hidden="1"/>
    </xf>
    <xf numFmtId="49" fontId="64" fillId="0" borderId="31" xfId="27" applyNumberFormat="1" applyFont="1" applyBorder="1" applyAlignment="1" applyProtection="1">
      <alignment horizontal="center" vertical="center" wrapText="1"/>
      <protection hidden="1"/>
    </xf>
    <xf numFmtId="0" fontId="64" fillId="0" borderId="31" xfId="27" applyFont="1" applyBorder="1" applyAlignment="1" applyProtection="1">
      <alignment horizontal="center" vertical="center"/>
      <protection hidden="1"/>
    </xf>
    <xf numFmtId="0" fontId="64" fillId="0" borderId="31" xfId="27" applyFont="1" applyBorder="1" applyAlignment="1">
      <alignment horizontal="left" vertical="center" wrapText="1"/>
      <protection/>
    </xf>
    <xf numFmtId="4" fontId="66" fillId="8" borderId="31" xfId="27" applyNumberFormat="1" applyFont="1" applyFill="1" applyBorder="1" applyAlignment="1" applyProtection="1">
      <alignment horizontal="right" vertical="center" wrapText="1"/>
      <protection locked="0"/>
    </xf>
    <xf numFmtId="0" fontId="66" fillId="7" borderId="61" xfId="27" applyFont="1" applyFill="1" applyBorder="1" applyAlignment="1" applyProtection="1">
      <alignment vertical="center"/>
      <protection locked="0"/>
    </xf>
    <xf numFmtId="0" fontId="66" fillId="7" borderId="62" xfId="27" applyFont="1" applyFill="1" applyBorder="1" applyAlignment="1" applyProtection="1">
      <alignment vertical="center"/>
      <protection locked="0"/>
    </xf>
    <xf numFmtId="0" fontId="66" fillId="7" borderId="63" xfId="27" applyFont="1" applyFill="1" applyBorder="1" applyAlignment="1" applyProtection="1">
      <alignment vertical="center"/>
      <protection locked="0"/>
    </xf>
    <xf numFmtId="0" fontId="64" fillId="0" borderId="31" xfId="27" applyFont="1" applyBorder="1" applyAlignment="1" applyProtection="1">
      <alignment horizontal="center" vertical="center"/>
      <protection locked="0"/>
    </xf>
    <xf numFmtId="49" fontId="64" fillId="0" borderId="31" xfId="27" applyNumberFormat="1" applyFont="1" applyBorder="1" applyAlignment="1" applyProtection="1">
      <alignment horizontal="left" vertical="center" wrapText="1"/>
      <protection hidden="1"/>
    </xf>
    <xf numFmtId="49" fontId="64" fillId="0" borderId="31" xfId="27" applyNumberFormat="1" applyFont="1" applyBorder="1" applyAlignment="1" applyProtection="1">
      <alignment horizontal="center" vertical="center"/>
      <protection locked="0"/>
    </xf>
    <xf numFmtId="0" fontId="64" fillId="0" borderId="31" xfId="27" applyFont="1" applyBorder="1" applyAlignment="1" applyProtection="1">
      <alignment horizontal="left" vertical="center" wrapText="1"/>
      <protection locked="0"/>
    </xf>
    <xf numFmtId="4" fontId="66" fillId="7" borderId="31" xfId="27" applyNumberFormat="1" applyFont="1" applyFill="1" applyBorder="1" applyAlignment="1" applyProtection="1">
      <alignment horizontal="right" vertical="center" wrapText="1"/>
      <protection locked="0"/>
    </xf>
    <xf numFmtId="0" fontId="66" fillId="7" borderId="61" xfId="27" applyFont="1" applyFill="1" applyBorder="1" applyAlignment="1" applyProtection="1">
      <alignment vertical="center"/>
      <protection locked="0"/>
    </xf>
    <xf numFmtId="0" fontId="66" fillId="7" borderId="62" xfId="27" applyFont="1" applyFill="1" applyBorder="1" applyAlignment="1" applyProtection="1">
      <alignment vertical="center"/>
      <protection locked="0"/>
    </xf>
    <xf numFmtId="0" fontId="66" fillId="7" borderId="63" xfId="27" applyFont="1" applyFill="1" applyBorder="1" applyAlignment="1" applyProtection="1">
      <alignment vertical="center"/>
      <protection locked="0"/>
    </xf>
    <xf numFmtId="49" fontId="66" fillId="7" borderId="31" xfId="27" applyNumberFormat="1" applyFont="1" applyFill="1" applyBorder="1" applyAlignment="1" applyProtection="1">
      <alignment horizontal="center" vertical="center"/>
      <protection locked="0"/>
    </xf>
    <xf numFmtId="4" fontId="59" fillId="0" borderId="31" xfId="27" applyNumberFormat="1" applyFont="1" applyBorder="1" applyAlignment="1">
      <alignment horizontal="center" vertical="center"/>
      <protection/>
    </xf>
    <xf numFmtId="4" fontId="59" fillId="0" borderId="32" xfId="27" applyNumberFormat="1" applyFont="1" applyBorder="1" applyAlignment="1">
      <alignment horizontal="center" vertical="center"/>
      <protection/>
    </xf>
    <xf numFmtId="0" fontId="59" fillId="0" borderId="32" xfId="27" applyFont="1" applyBorder="1" applyAlignment="1">
      <alignment horizontal="center" vertical="center"/>
      <protection/>
    </xf>
    <xf numFmtId="49" fontId="59" fillId="0" borderId="32" xfId="27" applyNumberFormat="1" applyFont="1" applyBorder="1" applyAlignment="1">
      <alignment horizontal="center" vertical="center"/>
      <protection/>
    </xf>
    <xf numFmtId="0" fontId="54" fillId="0" borderId="0" xfId="27" applyFont="1" applyAlignment="1">
      <alignment horizontal="left" vertical="center"/>
      <protection/>
    </xf>
    <xf numFmtId="4" fontId="69" fillId="0" borderId="30" xfId="27" applyNumberFormat="1" applyFont="1" applyBorder="1" applyAlignment="1" applyProtection="1">
      <alignment horizontal="right" vertical="center"/>
      <protection locked="0"/>
    </xf>
    <xf numFmtId="0" fontId="63" fillId="0" borderId="0" xfId="27" applyFont="1">
      <alignment/>
      <protection/>
    </xf>
    <xf numFmtId="0" fontId="67" fillId="0" borderId="0" xfId="27" applyFont="1">
      <alignment/>
      <protection/>
    </xf>
    <xf numFmtId="0" fontId="63" fillId="0" borderId="0" xfId="27" applyFont="1" applyProtection="1">
      <alignment/>
      <protection locked="0"/>
    </xf>
    <xf numFmtId="0" fontId="67" fillId="0" borderId="0" xfId="27" applyFont="1" applyProtection="1">
      <alignment/>
      <protection locked="0"/>
    </xf>
    <xf numFmtId="0" fontId="64" fillId="0" borderId="61" xfId="27" applyFont="1" applyBorder="1" applyAlignment="1">
      <alignment horizontal="left" vertical="top"/>
      <protection/>
    </xf>
    <xf numFmtId="0" fontId="64" fillId="0" borderId="62" xfId="27" applyFont="1" applyBorder="1" applyAlignment="1">
      <alignment horizontal="left" vertical="top"/>
      <protection/>
    </xf>
    <xf numFmtId="0" fontId="64" fillId="0" borderId="63" xfId="27" applyFont="1" applyBorder="1" applyAlignment="1">
      <alignment horizontal="left" vertical="top" wrapText="1"/>
      <protection/>
    </xf>
    <xf numFmtId="0" fontId="63" fillId="0" borderId="31" xfId="27" applyFont="1" applyBorder="1" applyProtection="1">
      <alignment/>
      <protection locked="0"/>
    </xf>
    <xf numFmtId="0" fontId="63" fillId="0" borderId="61" xfId="27" applyFont="1" applyBorder="1" applyProtection="1">
      <alignment/>
      <protection locked="0"/>
    </xf>
    <xf numFmtId="0" fontId="63" fillId="0" borderId="62" xfId="27" applyFont="1" applyBorder="1" applyProtection="1">
      <alignment/>
      <protection locked="0"/>
    </xf>
    <xf numFmtId="0" fontId="63" fillId="0" borderId="63" xfId="27" applyFont="1" applyBorder="1" applyProtection="1">
      <alignment/>
      <protection locked="0"/>
    </xf>
    <xf numFmtId="0" fontId="67" fillId="0" borderId="31" xfId="27" applyFont="1" applyBorder="1" applyProtection="1">
      <alignment/>
      <protection locked="0"/>
    </xf>
    <xf numFmtId="4" fontId="63" fillId="0" borderId="31" xfId="29" applyNumberFormat="1" applyFont="1" applyBorder="1" applyAlignment="1" applyProtection="1">
      <alignment horizontal="right" vertical="center"/>
      <protection locked="0"/>
    </xf>
    <xf numFmtId="0" fontId="64" fillId="0" borderId="31" xfId="27" applyFont="1" applyBorder="1" applyAlignment="1" applyProtection="1">
      <alignment horizontal="left" vertical="center"/>
      <protection locked="0"/>
    </xf>
    <xf numFmtId="4" fontId="67" fillId="7" borderId="31" xfId="29" applyNumberFormat="1" applyFont="1" applyFill="1" applyBorder="1" applyAlignment="1" applyProtection="1">
      <alignment horizontal="right" vertical="center"/>
      <protection locked="0"/>
    </xf>
    <xf numFmtId="0" fontId="67" fillId="7" borderId="31" xfId="27" applyFont="1" applyFill="1" applyBorder="1" applyAlignment="1" applyProtection="1">
      <alignment horizontal="center" vertical="center"/>
      <protection locked="0"/>
    </xf>
    <xf numFmtId="0" fontId="67" fillId="7" borderId="31" xfId="27" applyFont="1" applyFill="1" applyBorder="1" applyAlignment="1" applyProtection="1">
      <alignment horizontal="center" vertical="center"/>
      <protection locked="0"/>
    </xf>
    <xf numFmtId="0" fontId="64" fillId="0" borderId="61" xfId="27" applyFont="1" applyBorder="1" applyAlignment="1" applyProtection="1">
      <alignment horizontal="left" vertical="center"/>
      <protection locked="0"/>
    </xf>
    <xf numFmtId="0" fontId="64" fillId="0" borderId="62" xfId="27" applyFont="1" applyBorder="1" applyAlignment="1" applyProtection="1">
      <alignment horizontal="left" vertical="center"/>
      <protection locked="0"/>
    </xf>
    <xf numFmtId="0" fontId="64" fillId="0" borderId="63" xfId="27" applyFont="1" applyBorder="1" applyAlignment="1" applyProtection="1">
      <alignment horizontal="left" vertical="center"/>
      <protection locked="0"/>
    </xf>
    <xf numFmtId="0" fontId="67" fillId="7" borderId="61" xfId="27" applyFont="1" applyFill="1" applyBorder="1" applyAlignment="1" applyProtection="1">
      <alignment horizontal="center" vertical="center"/>
      <protection locked="0"/>
    </xf>
    <xf numFmtId="0" fontId="67" fillId="7" borderId="62" xfId="27" applyFont="1" applyFill="1" applyBorder="1" applyAlignment="1" applyProtection="1">
      <alignment horizontal="center" vertical="center"/>
      <protection locked="0"/>
    </xf>
    <xf numFmtId="0" fontId="67" fillId="7" borderId="63" xfId="27" applyFont="1" applyFill="1" applyBorder="1" applyAlignment="1" applyProtection="1">
      <alignment horizontal="center" vertical="center"/>
      <protection locked="0"/>
    </xf>
    <xf numFmtId="49" fontId="68" fillId="0" borderId="31" xfId="29" applyNumberFormat="1" applyFont="1" applyBorder="1" applyAlignment="1" applyProtection="1">
      <alignment horizontal="right" vertical="center"/>
      <protection/>
    </xf>
    <xf numFmtId="49" fontId="68" fillId="0" borderId="31" xfId="27" applyNumberFormat="1" applyFont="1" applyBorder="1" applyAlignment="1">
      <alignment horizontal="center" vertical="center"/>
      <protection/>
    </xf>
    <xf numFmtId="0" fontId="72" fillId="0" borderId="0" xfId="27" applyFont="1">
      <alignment/>
      <protection/>
    </xf>
    <xf numFmtId="4" fontId="73" fillId="0" borderId="31" xfId="29" applyNumberFormat="1" applyFont="1" applyBorder="1" applyAlignment="1" applyProtection="1">
      <alignment horizontal="right" vertical="center"/>
      <protection locked="0"/>
    </xf>
    <xf numFmtId="49" fontId="74" fillId="0" borderId="61" xfId="27" applyNumberFormat="1" applyFont="1" applyBorder="1" applyAlignment="1">
      <alignment horizontal="right" vertical="center"/>
      <protection/>
    </xf>
    <xf numFmtId="49" fontId="74" fillId="0" borderId="62" xfId="27" applyNumberFormat="1" applyFont="1" applyBorder="1" applyAlignment="1">
      <alignment horizontal="right" vertical="center"/>
      <protection/>
    </xf>
    <xf numFmtId="49" fontId="73" fillId="0" borderId="63" xfId="27" applyNumberFormat="1" applyFont="1" applyBorder="1" applyAlignment="1">
      <alignment horizontal="right" vertical="center"/>
      <protection/>
    </xf>
    <xf numFmtId="49" fontId="70" fillId="7" borderId="61" xfId="27" applyNumberFormat="1" applyFont="1" applyFill="1" applyBorder="1" applyAlignment="1">
      <alignment horizontal="center" vertical="center"/>
      <protection/>
    </xf>
    <xf numFmtId="49" fontId="70" fillId="7" borderId="62" xfId="27" applyNumberFormat="1" applyFont="1" applyFill="1" applyBorder="1" applyAlignment="1">
      <alignment horizontal="center" vertical="center"/>
      <protection/>
    </xf>
    <xf numFmtId="49" fontId="70" fillId="7" borderId="63" xfId="27" applyNumberFormat="1" applyFont="1" applyFill="1" applyBorder="1" applyAlignment="1">
      <alignment horizontal="center" vertical="center"/>
      <protection/>
    </xf>
    <xf numFmtId="49" fontId="63" fillId="0" borderId="61" xfId="27" applyNumberFormat="1" applyFont="1" applyBorder="1" applyAlignment="1">
      <alignment horizontal="center"/>
      <protection/>
    </xf>
    <xf numFmtId="49" fontId="63" fillId="0" borderId="62" xfId="27" applyNumberFormat="1" applyFont="1" applyBorder="1" applyAlignment="1">
      <alignment horizontal="center"/>
      <protection/>
    </xf>
    <xf numFmtId="49" fontId="15" fillId="0" borderId="0" xfId="27" applyNumberFormat="1" applyFont="1" applyAlignment="1" applyProtection="1">
      <alignment vertical="center"/>
      <protection locked="0"/>
    </xf>
    <xf numFmtId="49" fontId="63" fillId="0" borderId="30" xfId="27" applyNumberFormat="1" applyFont="1" applyBorder="1" applyAlignment="1">
      <alignment horizontal="center"/>
      <protection/>
    </xf>
    <xf numFmtId="49" fontId="63" fillId="0" borderId="29" xfId="27" applyNumberFormat="1" applyFont="1" applyBorder="1" applyAlignment="1">
      <alignment horizontal="center"/>
      <protection/>
    </xf>
    <xf numFmtId="49" fontId="63" fillId="0" borderId="28" xfId="27" applyNumberFormat="1" applyFont="1" applyBorder="1" applyAlignment="1">
      <alignment horizontal="center"/>
      <protection/>
    </xf>
    <xf numFmtId="49" fontId="75" fillId="0" borderId="0" xfId="27" applyNumberFormat="1" applyFont="1" applyAlignment="1" applyProtection="1">
      <alignment vertical="center"/>
      <protection locked="0"/>
    </xf>
    <xf numFmtId="49" fontId="75" fillId="0" borderId="0" xfId="27" applyNumberFormat="1" applyFont="1" applyAlignment="1" applyProtection="1">
      <alignment vertical="center" wrapText="1"/>
      <protection locked="0"/>
    </xf>
    <xf numFmtId="49" fontId="63" fillId="0" borderId="27" xfId="27" applyNumberFormat="1" applyFont="1" applyBorder="1" applyAlignment="1" applyProtection="1">
      <alignment horizontal="left"/>
      <protection locked="0"/>
    </xf>
    <xf numFmtId="49" fontId="63" fillId="0" borderId="0" xfId="27" applyNumberFormat="1" applyFont="1" applyAlignment="1" applyProtection="1">
      <alignment horizontal="left"/>
      <protection locked="0"/>
    </xf>
    <xf numFmtId="49" fontId="63" fillId="0" borderId="0" xfId="27" applyNumberFormat="1" applyFont="1" applyAlignment="1">
      <alignment horizontal="left"/>
      <protection/>
    </xf>
    <xf numFmtId="49" fontId="63" fillId="0" borderId="26" xfId="27" applyNumberFormat="1" applyFont="1" applyBorder="1" applyAlignment="1">
      <alignment horizontal="left"/>
      <protection/>
    </xf>
    <xf numFmtId="49" fontId="67" fillId="0" borderId="27" xfId="27" applyNumberFormat="1" applyFont="1" applyBorder="1" applyAlignment="1" applyProtection="1">
      <alignment horizontal="left"/>
      <protection locked="0"/>
    </xf>
    <xf numFmtId="49" fontId="67" fillId="0" borderId="0" xfId="27" applyNumberFormat="1" applyFont="1" applyAlignment="1" applyProtection="1">
      <alignment horizontal="left"/>
      <protection locked="0"/>
    </xf>
    <xf numFmtId="49" fontId="63" fillId="0" borderId="25" xfId="27" applyNumberFormat="1" applyFont="1" applyBorder="1" applyAlignment="1">
      <alignment horizontal="center"/>
      <protection/>
    </xf>
    <xf numFmtId="49" fontId="63" fillId="0" borderId="24" xfId="27" applyNumberFormat="1" applyFont="1" applyBorder="1" applyAlignment="1">
      <alignment horizontal="center"/>
      <protection/>
    </xf>
    <xf numFmtId="49" fontId="63" fillId="0" borderId="23" xfId="27" applyNumberFormat="1" applyFont="1" applyBorder="1" applyAlignment="1">
      <alignment horizontal="center"/>
      <protection/>
    </xf>
    <xf numFmtId="49" fontId="70" fillId="7" borderId="30" xfId="27" applyNumberFormat="1" applyFont="1" applyFill="1" applyBorder="1" applyAlignment="1" applyProtection="1">
      <alignment horizontal="center" vertical="center"/>
      <protection locked="0"/>
    </xf>
    <xf numFmtId="49" fontId="70" fillId="7" borderId="29" xfId="27" applyNumberFormat="1" applyFont="1" applyFill="1" applyBorder="1" applyAlignment="1" applyProtection="1">
      <alignment horizontal="center" vertical="center"/>
      <protection locked="0"/>
    </xf>
    <xf numFmtId="49" fontId="70" fillId="7" borderId="28" xfId="27" applyNumberFormat="1" applyFont="1" applyFill="1" applyBorder="1" applyAlignment="1" applyProtection="1">
      <alignment horizontal="center" vertical="center" wrapText="1"/>
      <protection locked="0"/>
    </xf>
    <xf numFmtId="49" fontId="63" fillId="7" borderId="27" xfId="27" applyNumberFormat="1" applyFont="1" applyFill="1" applyBorder="1" applyAlignment="1">
      <alignment horizontal="center"/>
      <protection/>
    </xf>
    <xf numFmtId="49" fontId="63" fillId="7" borderId="0" xfId="27" applyNumberFormat="1" applyFont="1" applyFill="1" applyAlignment="1">
      <alignment horizontal="center"/>
      <protection/>
    </xf>
    <xf numFmtId="49" fontId="63" fillId="7" borderId="26" xfId="27" applyNumberFormat="1" applyFont="1" applyFill="1" applyBorder="1" applyAlignment="1">
      <alignment horizontal="center"/>
      <protection/>
    </xf>
    <xf numFmtId="49" fontId="63" fillId="7" borderId="25" xfId="27" applyNumberFormat="1" applyFont="1" applyFill="1" applyBorder="1" applyAlignment="1">
      <alignment horizontal="left"/>
      <protection/>
    </xf>
    <xf numFmtId="49" fontId="63" fillId="7" borderId="24" xfId="27" applyNumberFormat="1" applyFont="1" applyFill="1" applyBorder="1" applyAlignment="1">
      <alignment horizontal="left"/>
      <protection/>
    </xf>
    <xf numFmtId="49" fontId="63" fillId="7" borderId="23" xfId="27" applyNumberFormat="1" applyFont="1" applyFill="1" applyBorder="1" applyAlignment="1">
      <alignment horizontal="left"/>
      <protection/>
    </xf>
    <xf numFmtId="49" fontId="54" fillId="0" borderId="31" xfId="21" applyNumberFormat="1" applyFont="1" applyFill="1" applyBorder="1" applyAlignment="1">
      <alignment horizontal="left" vertical="top" wrapText="1"/>
      <protection/>
    </xf>
    <xf numFmtId="0" fontId="23" fillId="0" borderId="31" xfId="21" applyFont="1" applyFill="1" applyBorder="1" applyAlignment="1">
      <alignment horizontal="left" vertical="top" wrapText="1"/>
      <protection/>
    </xf>
    <xf numFmtId="0" fontId="54" fillId="0" borderId="31" xfId="21" applyFont="1" applyFill="1" applyBorder="1" applyAlignment="1">
      <alignment horizontal="center" vertical="top" wrapText="1"/>
      <protection/>
    </xf>
    <xf numFmtId="3" fontId="54" fillId="0" borderId="31" xfId="21" applyNumberFormat="1" applyFont="1" applyFill="1" applyBorder="1" applyAlignment="1">
      <alignment horizontal="center" vertical="top" wrapText="1"/>
      <protection/>
    </xf>
    <xf numFmtId="0" fontId="55" fillId="0" borderId="31" xfId="21" applyFont="1" applyFill="1" applyBorder="1" applyAlignment="1">
      <alignment horizontal="center" vertical="top" wrapText="1"/>
      <protection/>
    </xf>
    <xf numFmtId="0" fontId="1" fillId="0" borderId="0" xfId="21" applyFont="1" applyFill="1" applyAlignment="1">
      <alignment vertical="top" wrapText="1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 3" xfId="22"/>
    <cellStyle name="normální 2 2" xfId="23"/>
    <cellStyle name="normální_soupis vykonu MaR- BOSCH III - Jh 306 Zvýšení výkonu chlazení" xfId="24"/>
    <cellStyle name="normální_soupis výkonů_vzt_stavební úpravy učiliště v Jh 306A" xfId="25"/>
    <cellStyle name="normální_krycí list_soupis výkonů_vzt_stavební úpravy učiliště v Jh 306A" xfId="26"/>
    <cellStyle name="Normální 4" xfId="27"/>
    <cellStyle name="normální 4 2" xfId="28"/>
    <cellStyle name="Měna 2" xfId="2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07330" TargetMode="External" /><Relationship Id="rId2" Type="http://schemas.openxmlformats.org/officeDocument/2006/relationships/hyperlink" Target="https://podminky.urs.cz/item/CS_URS_2023_02/278381531" TargetMode="External" /><Relationship Id="rId3" Type="http://schemas.openxmlformats.org/officeDocument/2006/relationships/hyperlink" Target="https://podminky.urs.cz/item/CS_URS_2023_02/317944323" TargetMode="External" /><Relationship Id="rId4" Type="http://schemas.openxmlformats.org/officeDocument/2006/relationships/hyperlink" Target="https://podminky.urs.cz/item/CS_URS_2023_02/346244381" TargetMode="External" /><Relationship Id="rId5" Type="http://schemas.openxmlformats.org/officeDocument/2006/relationships/hyperlink" Target="https://podminky.urs.cz/item/CS_URS_2023_02/389381001" TargetMode="External" /><Relationship Id="rId6" Type="http://schemas.openxmlformats.org/officeDocument/2006/relationships/hyperlink" Target="https://podminky.urs.cz/item/CS_URS_2023_02/441171142" TargetMode="External" /><Relationship Id="rId7" Type="http://schemas.openxmlformats.org/officeDocument/2006/relationships/hyperlink" Target="https://podminky.urs.cz/item/CS_URS_2023_02/444171112" TargetMode="External" /><Relationship Id="rId8" Type="http://schemas.openxmlformats.org/officeDocument/2006/relationships/hyperlink" Target="https://podminky.urs.cz/item/CS_URS_2023_02/581111111" TargetMode="External" /><Relationship Id="rId9" Type="http://schemas.openxmlformats.org/officeDocument/2006/relationships/hyperlink" Target="https://podminky.urs.cz/item/CS_URS_2023_02/612325222" TargetMode="External" /><Relationship Id="rId10" Type="http://schemas.openxmlformats.org/officeDocument/2006/relationships/hyperlink" Target="https://podminky.urs.cz/item/CS_URS_2023_02/612325302" TargetMode="External" /><Relationship Id="rId11" Type="http://schemas.openxmlformats.org/officeDocument/2006/relationships/hyperlink" Target="https://podminky.urs.cz/item/CS_URS_2023_02/619995001" TargetMode="External" /><Relationship Id="rId12" Type="http://schemas.openxmlformats.org/officeDocument/2006/relationships/hyperlink" Target="https://podminky.urs.cz/item/CS_URS_2023_02/629995101" TargetMode="External" /><Relationship Id="rId13" Type="http://schemas.openxmlformats.org/officeDocument/2006/relationships/hyperlink" Target="https://podminky.urs.cz/item/CS_URS_2023_02/637211911" TargetMode="External" /><Relationship Id="rId14" Type="http://schemas.openxmlformats.org/officeDocument/2006/relationships/hyperlink" Target="https://podminky.urs.cz/item/CS_URS_2023_02/919735122" TargetMode="External" /><Relationship Id="rId15" Type="http://schemas.openxmlformats.org/officeDocument/2006/relationships/hyperlink" Target="https://podminky.urs.cz/item/CS_URS_2023_02/941211111" TargetMode="External" /><Relationship Id="rId16" Type="http://schemas.openxmlformats.org/officeDocument/2006/relationships/hyperlink" Target="https://podminky.urs.cz/item/CS_URS_2023_02/941211211" TargetMode="External" /><Relationship Id="rId17" Type="http://schemas.openxmlformats.org/officeDocument/2006/relationships/hyperlink" Target="https://podminky.urs.cz/item/CS_URS_2023_02/941211311" TargetMode="External" /><Relationship Id="rId18" Type="http://schemas.openxmlformats.org/officeDocument/2006/relationships/hyperlink" Target="https://podminky.urs.cz/item/CS_URS_2023_02/941211811" TargetMode="External" /><Relationship Id="rId19" Type="http://schemas.openxmlformats.org/officeDocument/2006/relationships/hyperlink" Target="https://podminky.urs.cz/item/CS_URS_2023_02/943211111" TargetMode="External" /><Relationship Id="rId20" Type="http://schemas.openxmlformats.org/officeDocument/2006/relationships/hyperlink" Target="https://podminky.urs.cz/item/CS_URS_2023_02/943211211" TargetMode="External" /><Relationship Id="rId21" Type="http://schemas.openxmlformats.org/officeDocument/2006/relationships/hyperlink" Target="https://podminky.urs.cz/item/CS_URS_2023_02/943211321" TargetMode="External" /><Relationship Id="rId22" Type="http://schemas.openxmlformats.org/officeDocument/2006/relationships/hyperlink" Target="https://podminky.urs.cz/item/CS_URS_2023_02/943211811" TargetMode="External" /><Relationship Id="rId23" Type="http://schemas.openxmlformats.org/officeDocument/2006/relationships/hyperlink" Target="https://podminky.urs.cz/item/CS_URS_2023_02/949211111" TargetMode="External" /><Relationship Id="rId24" Type="http://schemas.openxmlformats.org/officeDocument/2006/relationships/hyperlink" Target="https://podminky.urs.cz/item/CS_URS_2023_02/949211211" TargetMode="External" /><Relationship Id="rId25" Type="http://schemas.openxmlformats.org/officeDocument/2006/relationships/hyperlink" Target="https://podminky.urs.cz/item/CS_URS_2023_02/949211811" TargetMode="External" /><Relationship Id="rId26" Type="http://schemas.openxmlformats.org/officeDocument/2006/relationships/hyperlink" Target="https://podminky.urs.cz/item/CS_URS_2023_02/952901221" TargetMode="External" /><Relationship Id="rId27" Type="http://schemas.openxmlformats.org/officeDocument/2006/relationships/hyperlink" Target="https://podminky.urs.cz/item/CS_URS_2023_02/953943114" TargetMode="External" /><Relationship Id="rId28" Type="http://schemas.openxmlformats.org/officeDocument/2006/relationships/hyperlink" Target="https://podminky.urs.cz/item/CS_URS_2023_02/953962112" TargetMode="External" /><Relationship Id="rId29" Type="http://schemas.openxmlformats.org/officeDocument/2006/relationships/hyperlink" Target="https://podminky.urs.cz/item/CS_URS_2023_02/953965115" TargetMode="External" /><Relationship Id="rId30" Type="http://schemas.openxmlformats.org/officeDocument/2006/relationships/hyperlink" Target="https://podminky.urs.cz/item/CS_URS_2023_02/962052210" TargetMode="External" /><Relationship Id="rId31" Type="http://schemas.openxmlformats.org/officeDocument/2006/relationships/hyperlink" Target="https://podminky.urs.cz/item/CS_URS_2023_02/965042121" TargetMode="External" /><Relationship Id="rId32" Type="http://schemas.openxmlformats.org/officeDocument/2006/relationships/hyperlink" Target="https://podminky.urs.cz/item/CS_URS_2023_02/965046111" TargetMode="External" /><Relationship Id="rId33" Type="http://schemas.openxmlformats.org/officeDocument/2006/relationships/hyperlink" Target="https://podminky.urs.cz/item/CS_URS_2023_02/966071134" TargetMode="External" /><Relationship Id="rId34" Type="http://schemas.openxmlformats.org/officeDocument/2006/relationships/hyperlink" Target="https://podminky.urs.cz/item/CS_URS_2023_02/966073122" TargetMode="External" /><Relationship Id="rId35" Type="http://schemas.openxmlformats.org/officeDocument/2006/relationships/hyperlink" Target="https://podminky.urs.cz/item/CS_URS_2023_02/968072559" TargetMode="External" /><Relationship Id="rId36" Type="http://schemas.openxmlformats.org/officeDocument/2006/relationships/hyperlink" Target="https://podminky.urs.cz/item/CS_URS_2023_02/971038691" TargetMode="External" /><Relationship Id="rId37" Type="http://schemas.openxmlformats.org/officeDocument/2006/relationships/hyperlink" Target="https://podminky.urs.cz/item/CS_URS_2023_02/973049321" TargetMode="External" /><Relationship Id="rId38" Type="http://schemas.openxmlformats.org/officeDocument/2006/relationships/hyperlink" Target="https://podminky.urs.cz/item/CS_URS_2023_02/974031666" TargetMode="External" /><Relationship Id="rId39" Type="http://schemas.openxmlformats.org/officeDocument/2006/relationships/hyperlink" Target="https://podminky.urs.cz/item/CS_URS_2023_02/985112133" TargetMode="External" /><Relationship Id="rId40" Type="http://schemas.openxmlformats.org/officeDocument/2006/relationships/hyperlink" Target="https://podminky.urs.cz/item/CS_URS_2023_02/985112193" TargetMode="External" /><Relationship Id="rId41" Type="http://schemas.openxmlformats.org/officeDocument/2006/relationships/hyperlink" Target="https://podminky.urs.cz/item/CS_URS_2023_02/985121122" TargetMode="External" /><Relationship Id="rId42" Type="http://schemas.openxmlformats.org/officeDocument/2006/relationships/hyperlink" Target="https://podminky.urs.cz/item/CS_URS_2023_02/985311315" TargetMode="External" /><Relationship Id="rId43" Type="http://schemas.openxmlformats.org/officeDocument/2006/relationships/hyperlink" Target="https://podminky.urs.cz/item/CS_URS_2023_02/985311912" TargetMode="External" /><Relationship Id="rId44" Type="http://schemas.openxmlformats.org/officeDocument/2006/relationships/hyperlink" Target="https://podminky.urs.cz/item/CS_URS_2023_02/985312134" TargetMode="External" /><Relationship Id="rId45" Type="http://schemas.openxmlformats.org/officeDocument/2006/relationships/hyperlink" Target="https://podminky.urs.cz/item/CS_URS_2023_02/985323112" TargetMode="External" /><Relationship Id="rId46" Type="http://schemas.openxmlformats.org/officeDocument/2006/relationships/hyperlink" Target="https://podminky.urs.cz/item/CS_URS_2023_02/985323212" TargetMode="External" /><Relationship Id="rId47" Type="http://schemas.openxmlformats.org/officeDocument/2006/relationships/hyperlink" Target="https://podminky.urs.cz/item/CS_URS_2023_02/985323912" TargetMode="External" /><Relationship Id="rId48" Type="http://schemas.openxmlformats.org/officeDocument/2006/relationships/hyperlink" Target="https://podminky.urs.cz/item/CS_URS_2023_02/993111111" TargetMode="External" /><Relationship Id="rId49" Type="http://schemas.openxmlformats.org/officeDocument/2006/relationships/hyperlink" Target="https://podminky.urs.cz/item/CS_URS_2023_02/993121111" TargetMode="External" /><Relationship Id="rId50" Type="http://schemas.openxmlformats.org/officeDocument/2006/relationships/hyperlink" Target="https://podminky.urs.cz/item/CS_URS_2023_02/997013153" TargetMode="External" /><Relationship Id="rId51" Type="http://schemas.openxmlformats.org/officeDocument/2006/relationships/hyperlink" Target="https://podminky.urs.cz/item/CS_URS_2023_02/997013501" TargetMode="External" /><Relationship Id="rId52" Type="http://schemas.openxmlformats.org/officeDocument/2006/relationships/hyperlink" Target="https://podminky.urs.cz/item/CS_URS_2023_02/997013509" TargetMode="External" /><Relationship Id="rId53" Type="http://schemas.openxmlformats.org/officeDocument/2006/relationships/hyperlink" Target="https://podminky.urs.cz/item/CS_URS_2023_02/997013871" TargetMode="External" /><Relationship Id="rId54" Type="http://schemas.openxmlformats.org/officeDocument/2006/relationships/hyperlink" Target="https://podminky.urs.cz/item/CS_URS_2023_02/998014211" TargetMode="External" /><Relationship Id="rId55" Type="http://schemas.openxmlformats.org/officeDocument/2006/relationships/hyperlink" Target="https://podminky.urs.cz/item/CS_URS_2023_02/711191011" TargetMode="External" /><Relationship Id="rId56" Type="http://schemas.openxmlformats.org/officeDocument/2006/relationships/hyperlink" Target="https://podminky.urs.cz/item/CS_URS_2023_02/998711101" TargetMode="External" /><Relationship Id="rId57" Type="http://schemas.openxmlformats.org/officeDocument/2006/relationships/hyperlink" Target="https://podminky.urs.cz/item/CS_URS_2023_02/713110813" TargetMode="External" /><Relationship Id="rId58" Type="http://schemas.openxmlformats.org/officeDocument/2006/relationships/hyperlink" Target="https://podminky.urs.cz/item/CS_URS_2023_02/713111111" TargetMode="External" /><Relationship Id="rId59" Type="http://schemas.openxmlformats.org/officeDocument/2006/relationships/hyperlink" Target="https://podminky.urs.cz/item/CS_URS_2023_02/713191133" TargetMode="External" /><Relationship Id="rId60" Type="http://schemas.openxmlformats.org/officeDocument/2006/relationships/hyperlink" Target="https://podminky.urs.cz/item/CS_URS_2023_02/713291132" TargetMode="External" /><Relationship Id="rId61" Type="http://schemas.openxmlformats.org/officeDocument/2006/relationships/hyperlink" Target="https://podminky.urs.cz/item/CS_URS_2023_02/998713101" TargetMode="External" /><Relationship Id="rId62" Type="http://schemas.openxmlformats.org/officeDocument/2006/relationships/hyperlink" Target="https://podminky.urs.cz/item/CS_URS_2023_02/751525083" TargetMode="External" /><Relationship Id="rId63" Type="http://schemas.openxmlformats.org/officeDocument/2006/relationships/hyperlink" Target="https://podminky.urs.cz/item/CS_URS_2023_02/998751101" TargetMode="External" /><Relationship Id="rId64" Type="http://schemas.openxmlformats.org/officeDocument/2006/relationships/hyperlink" Target="https://podminky.urs.cz/item/CS_URS_2023_02/764004803" TargetMode="External" /><Relationship Id="rId65" Type="http://schemas.openxmlformats.org/officeDocument/2006/relationships/hyperlink" Target="https://podminky.urs.cz/item/CS_URS_2023_02/764004863" TargetMode="External" /><Relationship Id="rId66" Type="http://schemas.openxmlformats.org/officeDocument/2006/relationships/hyperlink" Target="https://podminky.urs.cz/item/CS_URS_2023_02/764326442" TargetMode="External" /><Relationship Id="rId67" Type="http://schemas.openxmlformats.org/officeDocument/2006/relationships/hyperlink" Target="https://podminky.urs.cz/item/CS_URS_2023_02/764501103" TargetMode="External" /><Relationship Id="rId68" Type="http://schemas.openxmlformats.org/officeDocument/2006/relationships/hyperlink" Target="https://podminky.urs.cz/item/CS_URS_2023_02/764508131" TargetMode="External" /><Relationship Id="rId69" Type="http://schemas.openxmlformats.org/officeDocument/2006/relationships/hyperlink" Target="https://podminky.urs.cz/item/CS_URS_2023_02/998764102" TargetMode="External" /><Relationship Id="rId70" Type="http://schemas.openxmlformats.org/officeDocument/2006/relationships/hyperlink" Target="https://podminky.urs.cz/item/CS_URS_2023_02/765192001" TargetMode="External" /><Relationship Id="rId71" Type="http://schemas.openxmlformats.org/officeDocument/2006/relationships/hyperlink" Target="https://podminky.urs.cz/item/CS_URS_2023_02/998765102" TargetMode="External" /><Relationship Id="rId72" Type="http://schemas.openxmlformats.org/officeDocument/2006/relationships/hyperlink" Target="https://podminky.urs.cz/item/CS_URS_2023_02/767691823" TargetMode="External" /><Relationship Id="rId73" Type="http://schemas.openxmlformats.org/officeDocument/2006/relationships/hyperlink" Target="https://podminky.urs.cz/item/CS_URS_2023_02/767651113" TargetMode="External" /><Relationship Id="rId74" Type="http://schemas.openxmlformats.org/officeDocument/2006/relationships/hyperlink" Target="https://podminky.urs.cz/item/CS_URS_2023_02/767995116" TargetMode="External" /><Relationship Id="rId75" Type="http://schemas.openxmlformats.org/officeDocument/2006/relationships/hyperlink" Target="https://podminky.urs.cz/item/CS_URS_2023_02/998767102" TargetMode="External" /><Relationship Id="rId76" Type="http://schemas.openxmlformats.org/officeDocument/2006/relationships/hyperlink" Target="https://podminky.urs.cz/item/CS_URS_2023_02/783301311" TargetMode="External" /><Relationship Id="rId77" Type="http://schemas.openxmlformats.org/officeDocument/2006/relationships/hyperlink" Target="https://podminky.urs.cz/item/CS_URS_2023_02/783301401" TargetMode="External" /><Relationship Id="rId78" Type="http://schemas.openxmlformats.org/officeDocument/2006/relationships/hyperlink" Target="https://podminky.urs.cz/item/CS_URS_2023_02/783334201" TargetMode="External" /><Relationship Id="rId79" Type="http://schemas.openxmlformats.org/officeDocument/2006/relationships/hyperlink" Target="https://podminky.urs.cz/item/CS_URS_2023_02/783335101" TargetMode="External" /><Relationship Id="rId80" Type="http://schemas.openxmlformats.org/officeDocument/2006/relationships/hyperlink" Target="https://podminky.urs.cz/item/CS_URS_2023_02/783337101" TargetMode="External" /><Relationship Id="rId81" Type="http://schemas.openxmlformats.org/officeDocument/2006/relationships/hyperlink" Target="https://podminky.urs.cz/item/CS_URS_2023_02/783401401" TargetMode="External" /><Relationship Id="rId82" Type="http://schemas.openxmlformats.org/officeDocument/2006/relationships/hyperlink" Target="https://podminky.urs.cz/item/CS_URS_2023_02/783434201" TargetMode="External" /><Relationship Id="rId83" Type="http://schemas.openxmlformats.org/officeDocument/2006/relationships/hyperlink" Target="https://podminky.urs.cz/item/CS_URS_2023_02/783435103" TargetMode="External" /><Relationship Id="rId84" Type="http://schemas.openxmlformats.org/officeDocument/2006/relationships/hyperlink" Target="https://podminky.urs.cz/item/CS_URS_2023_02/783437101" TargetMode="External" /><Relationship Id="rId85" Type="http://schemas.openxmlformats.org/officeDocument/2006/relationships/hyperlink" Target="https://podminky.urs.cz/item/CS_URS_2023_02/783943151" TargetMode="External" /><Relationship Id="rId86" Type="http://schemas.openxmlformats.org/officeDocument/2006/relationships/hyperlink" Target="https://podminky.urs.cz/item/CS_URS_2023_02/783947163" TargetMode="External" /><Relationship Id="rId87" Type="http://schemas.openxmlformats.org/officeDocument/2006/relationships/hyperlink" Target="https://podminky.urs.cz/item/CS_URS_2023_02/783997151" TargetMode="External" /><Relationship Id="rId88" Type="http://schemas.openxmlformats.org/officeDocument/2006/relationships/hyperlink" Target="https://podminky.urs.cz/item/CS_URS_2023_02/789121142" TargetMode="External" /><Relationship Id="rId89" Type="http://schemas.openxmlformats.org/officeDocument/2006/relationships/hyperlink" Target="https://podminky.urs.cz/item/CS_URS_2023_02/789121152" TargetMode="External" /><Relationship Id="rId90" Type="http://schemas.openxmlformats.org/officeDocument/2006/relationships/hyperlink" Target="https://podminky.urs.cz/item/CS_URS_2023_02/789121172" TargetMode="External" /><Relationship Id="rId9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0"/>
  <sheetViews>
    <sheetView showGridLines="0" tabSelected="1" workbookViewId="0" topLeftCell="A25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" customHeight="1">
      <c r="AR2" s="289"/>
      <c r="AS2" s="289"/>
      <c r="AT2" s="289"/>
      <c r="AU2" s="289"/>
      <c r="AV2" s="289"/>
      <c r="AW2" s="289"/>
      <c r="AX2" s="289"/>
      <c r="AY2" s="289"/>
      <c r="AZ2" s="289"/>
      <c r="BA2" s="289"/>
      <c r="BB2" s="289"/>
      <c r="BC2" s="289"/>
      <c r="BD2" s="289"/>
      <c r="BE2" s="289"/>
      <c r="BS2" s="17" t="s">
        <v>6</v>
      </c>
      <c r="BT2" s="17" t="s">
        <v>7</v>
      </c>
    </row>
    <row r="3" spans="2:72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ht="12" customHeight="1">
      <c r="B5" s="20"/>
      <c r="D5" s="24" t="s">
        <v>13</v>
      </c>
      <c r="K5" s="288" t="s">
        <v>14</v>
      </c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R5" s="20"/>
      <c r="BE5" s="285" t="s">
        <v>15</v>
      </c>
      <c r="BS5" s="17" t="s">
        <v>6</v>
      </c>
    </row>
    <row r="6" spans="2:71" ht="36.9" customHeight="1">
      <c r="B6" s="20"/>
      <c r="D6" s="26" t="s">
        <v>16</v>
      </c>
      <c r="K6" s="290" t="s">
        <v>17</v>
      </c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R6" s="20"/>
      <c r="BE6" s="286"/>
      <c r="BS6" s="17" t="s">
        <v>6</v>
      </c>
    </row>
    <row r="7" spans="2:71" ht="12" customHeight="1">
      <c r="B7" s="20"/>
      <c r="D7" s="27" t="s">
        <v>18</v>
      </c>
      <c r="K7" s="25" t="s">
        <v>19</v>
      </c>
      <c r="AK7" s="27" t="s">
        <v>20</v>
      </c>
      <c r="AN7" s="25" t="s">
        <v>21</v>
      </c>
      <c r="AR7" s="20"/>
      <c r="BE7" s="286"/>
      <c r="BS7" s="17" t="s">
        <v>6</v>
      </c>
    </row>
    <row r="8" spans="2:71" ht="12" customHeight="1">
      <c r="B8" s="20"/>
      <c r="D8" s="27" t="s">
        <v>22</v>
      </c>
      <c r="K8" s="25" t="s">
        <v>23</v>
      </c>
      <c r="AK8" s="27" t="s">
        <v>24</v>
      </c>
      <c r="AN8" s="28" t="s">
        <v>25</v>
      </c>
      <c r="AR8" s="20"/>
      <c r="BE8" s="286"/>
      <c r="BS8" s="17" t="s">
        <v>6</v>
      </c>
    </row>
    <row r="9" spans="2:71" ht="29.25" customHeight="1">
      <c r="B9" s="20"/>
      <c r="D9" s="24" t="s">
        <v>26</v>
      </c>
      <c r="K9" s="29" t="s">
        <v>27</v>
      </c>
      <c r="AK9" s="24" t="s">
        <v>28</v>
      </c>
      <c r="AN9" s="29" t="s">
        <v>29</v>
      </c>
      <c r="AR9" s="20"/>
      <c r="BE9" s="286"/>
      <c r="BS9" s="17" t="s">
        <v>6</v>
      </c>
    </row>
    <row r="10" spans="2:71" ht="12" customHeight="1">
      <c r="B10" s="20"/>
      <c r="D10" s="27" t="s">
        <v>30</v>
      </c>
      <c r="AK10" s="27" t="s">
        <v>31</v>
      </c>
      <c r="AN10" s="25" t="s">
        <v>32</v>
      </c>
      <c r="AR10" s="20"/>
      <c r="BE10" s="286"/>
      <c r="BS10" s="17" t="s">
        <v>6</v>
      </c>
    </row>
    <row r="11" spans="2:71" ht="18.45" customHeight="1">
      <c r="B11" s="20"/>
      <c r="E11" s="25" t="s">
        <v>33</v>
      </c>
      <c r="AK11" s="27" t="s">
        <v>34</v>
      </c>
      <c r="AN11" s="25" t="s">
        <v>35</v>
      </c>
      <c r="AR11" s="20"/>
      <c r="BE11" s="286"/>
      <c r="BS11" s="17" t="s">
        <v>6</v>
      </c>
    </row>
    <row r="12" spans="2:71" ht="6.9" customHeight="1">
      <c r="B12" s="20"/>
      <c r="AR12" s="20"/>
      <c r="BE12" s="286"/>
      <c r="BS12" s="17" t="s">
        <v>6</v>
      </c>
    </row>
    <row r="13" spans="2:71" ht="12" customHeight="1">
      <c r="B13" s="20"/>
      <c r="D13" s="27" t="s">
        <v>36</v>
      </c>
      <c r="AK13" s="27" t="s">
        <v>31</v>
      </c>
      <c r="AN13" s="30" t="s">
        <v>37</v>
      </c>
      <c r="AR13" s="20"/>
      <c r="BE13" s="286"/>
      <c r="BS13" s="17" t="s">
        <v>6</v>
      </c>
    </row>
    <row r="14" spans="2:71" ht="13.2">
      <c r="B14" s="20"/>
      <c r="E14" s="291" t="s">
        <v>37</v>
      </c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7" t="s">
        <v>34</v>
      </c>
      <c r="AN14" s="30" t="s">
        <v>37</v>
      </c>
      <c r="AR14" s="20"/>
      <c r="BE14" s="286"/>
      <c r="BS14" s="17" t="s">
        <v>6</v>
      </c>
    </row>
    <row r="15" spans="2:71" ht="6.9" customHeight="1">
      <c r="B15" s="20"/>
      <c r="AR15" s="20"/>
      <c r="BE15" s="286"/>
      <c r="BS15" s="17" t="s">
        <v>4</v>
      </c>
    </row>
    <row r="16" spans="2:71" ht="12" customHeight="1">
      <c r="B16" s="20"/>
      <c r="D16" s="27" t="s">
        <v>38</v>
      </c>
      <c r="AK16" s="27" t="s">
        <v>31</v>
      </c>
      <c r="AN16" s="25" t="s">
        <v>39</v>
      </c>
      <c r="AR16" s="20"/>
      <c r="BE16" s="286"/>
      <c r="BS16" s="17" t="s">
        <v>4</v>
      </c>
    </row>
    <row r="17" spans="2:71" ht="18.45" customHeight="1">
      <c r="B17" s="20"/>
      <c r="E17" s="25" t="s">
        <v>40</v>
      </c>
      <c r="AK17" s="27" t="s">
        <v>34</v>
      </c>
      <c r="AN17" s="25" t="s">
        <v>41</v>
      </c>
      <c r="AR17" s="20"/>
      <c r="BE17" s="286"/>
      <c r="BS17" s="17" t="s">
        <v>42</v>
      </c>
    </row>
    <row r="18" spans="2:71" ht="6.9" customHeight="1">
      <c r="B18" s="20"/>
      <c r="AR18" s="20"/>
      <c r="BE18" s="286"/>
      <c r="BS18" s="17" t="s">
        <v>6</v>
      </c>
    </row>
    <row r="19" spans="2:71" ht="12" customHeight="1">
      <c r="B19" s="20"/>
      <c r="D19" s="27" t="s">
        <v>43</v>
      </c>
      <c r="AK19" s="27" t="s">
        <v>31</v>
      </c>
      <c r="AN19" s="25" t="s">
        <v>44</v>
      </c>
      <c r="AR19" s="20"/>
      <c r="BE19" s="286"/>
      <c r="BS19" s="17" t="s">
        <v>6</v>
      </c>
    </row>
    <row r="20" spans="2:71" ht="18.45" customHeight="1">
      <c r="B20" s="20"/>
      <c r="E20" s="25" t="s">
        <v>45</v>
      </c>
      <c r="AK20" s="27" t="s">
        <v>34</v>
      </c>
      <c r="AN20" s="25" t="s">
        <v>44</v>
      </c>
      <c r="AR20" s="20"/>
      <c r="BE20" s="286"/>
      <c r="BS20" s="17" t="s">
        <v>4</v>
      </c>
    </row>
    <row r="21" spans="2:57" ht="6.9" customHeight="1">
      <c r="B21" s="20"/>
      <c r="AR21" s="20"/>
      <c r="BE21" s="286"/>
    </row>
    <row r="22" spans="2:57" ht="12" customHeight="1">
      <c r="B22" s="20"/>
      <c r="D22" s="27" t="s">
        <v>46</v>
      </c>
      <c r="AR22" s="20"/>
      <c r="BE22" s="286"/>
    </row>
    <row r="23" spans="2:57" ht="47.25" customHeight="1">
      <c r="B23" s="20"/>
      <c r="E23" s="293" t="s">
        <v>47</v>
      </c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R23" s="20"/>
      <c r="BE23" s="286"/>
    </row>
    <row r="24" spans="2:57" ht="6.9" customHeight="1">
      <c r="B24" s="20"/>
      <c r="AR24" s="20"/>
      <c r="BE24" s="286"/>
    </row>
    <row r="25" spans="2:57" ht="6.9" customHeight="1">
      <c r="B25" s="20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0"/>
      <c r="BE25" s="286"/>
    </row>
    <row r="26" spans="2:57" s="1" customFormat="1" ht="25.95" customHeight="1">
      <c r="B26" s="33"/>
      <c r="D26" s="34" t="s">
        <v>48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94">
        <f>ROUND(AG54,2)</f>
        <v>0</v>
      </c>
      <c r="AL26" s="295"/>
      <c r="AM26" s="295"/>
      <c r="AN26" s="295"/>
      <c r="AO26" s="295"/>
      <c r="AR26" s="33"/>
      <c r="BE26" s="286"/>
    </row>
    <row r="27" spans="2:57" s="1" customFormat="1" ht="6.9" customHeight="1">
      <c r="B27" s="33"/>
      <c r="AR27" s="33"/>
      <c r="BE27" s="286"/>
    </row>
    <row r="28" spans="2:57" s="1" customFormat="1" ht="13.2">
      <c r="B28" s="33"/>
      <c r="L28" s="296" t="s">
        <v>49</v>
      </c>
      <c r="M28" s="296"/>
      <c r="N28" s="296"/>
      <c r="O28" s="296"/>
      <c r="P28" s="296"/>
      <c r="W28" s="296" t="s">
        <v>50</v>
      </c>
      <c r="X28" s="296"/>
      <c r="Y28" s="296"/>
      <c r="Z28" s="296"/>
      <c r="AA28" s="296"/>
      <c r="AB28" s="296"/>
      <c r="AC28" s="296"/>
      <c r="AD28" s="296"/>
      <c r="AE28" s="296"/>
      <c r="AK28" s="296" t="s">
        <v>51</v>
      </c>
      <c r="AL28" s="296"/>
      <c r="AM28" s="296"/>
      <c r="AN28" s="296"/>
      <c r="AO28" s="296"/>
      <c r="AR28" s="33"/>
      <c r="BE28" s="286"/>
    </row>
    <row r="29" spans="2:57" s="2" customFormat="1" ht="14.4" customHeight="1">
      <c r="B29" s="37"/>
      <c r="D29" s="27" t="s">
        <v>52</v>
      </c>
      <c r="F29" s="27" t="s">
        <v>53</v>
      </c>
      <c r="L29" s="299">
        <v>0.21</v>
      </c>
      <c r="M29" s="298"/>
      <c r="N29" s="298"/>
      <c r="O29" s="298"/>
      <c r="P29" s="298"/>
      <c r="W29" s="297">
        <f>ROUND(AZ54,2)</f>
        <v>0</v>
      </c>
      <c r="X29" s="298"/>
      <c r="Y29" s="298"/>
      <c r="Z29" s="298"/>
      <c r="AA29" s="298"/>
      <c r="AB29" s="298"/>
      <c r="AC29" s="298"/>
      <c r="AD29" s="298"/>
      <c r="AE29" s="298"/>
      <c r="AK29" s="297">
        <f>ROUND(AV54,2)</f>
        <v>0</v>
      </c>
      <c r="AL29" s="298"/>
      <c r="AM29" s="298"/>
      <c r="AN29" s="298"/>
      <c r="AO29" s="298"/>
      <c r="AR29" s="37"/>
      <c r="BE29" s="287"/>
    </row>
    <row r="30" spans="2:57" s="2" customFormat="1" ht="14.4" customHeight="1">
      <c r="B30" s="37"/>
      <c r="F30" s="27" t="s">
        <v>54</v>
      </c>
      <c r="L30" s="299">
        <v>0.15</v>
      </c>
      <c r="M30" s="298"/>
      <c r="N30" s="298"/>
      <c r="O30" s="298"/>
      <c r="P30" s="298"/>
      <c r="W30" s="297">
        <f>ROUND(BA54,2)</f>
        <v>0</v>
      </c>
      <c r="X30" s="298"/>
      <c r="Y30" s="298"/>
      <c r="Z30" s="298"/>
      <c r="AA30" s="298"/>
      <c r="AB30" s="298"/>
      <c r="AC30" s="298"/>
      <c r="AD30" s="298"/>
      <c r="AE30" s="298"/>
      <c r="AK30" s="297">
        <f>ROUND(AW54,2)</f>
        <v>0</v>
      </c>
      <c r="AL30" s="298"/>
      <c r="AM30" s="298"/>
      <c r="AN30" s="298"/>
      <c r="AO30" s="298"/>
      <c r="AR30" s="37"/>
      <c r="BE30" s="287"/>
    </row>
    <row r="31" spans="2:57" s="2" customFormat="1" ht="14.4" customHeight="1" hidden="1">
      <c r="B31" s="37"/>
      <c r="F31" s="27" t="s">
        <v>55</v>
      </c>
      <c r="L31" s="299">
        <v>0.21</v>
      </c>
      <c r="M31" s="298"/>
      <c r="N31" s="298"/>
      <c r="O31" s="298"/>
      <c r="P31" s="298"/>
      <c r="W31" s="297">
        <f>ROUND(BB54,2)</f>
        <v>0</v>
      </c>
      <c r="X31" s="298"/>
      <c r="Y31" s="298"/>
      <c r="Z31" s="298"/>
      <c r="AA31" s="298"/>
      <c r="AB31" s="298"/>
      <c r="AC31" s="298"/>
      <c r="AD31" s="298"/>
      <c r="AE31" s="298"/>
      <c r="AK31" s="297">
        <v>0</v>
      </c>
      <c r="AL31" s="298"/>
      <c r="AM31" s="298"/>
      <c r="AN31" s="298"/>
      <c r="AO31" s="298"/>
      <c r="AR31" s="37"/>
      <c r="BE31" s="287"/>
    </row>
    <row r="32" spans="2:57" s="2" customFormat="1" ht="14.4" customHeight="1" hidden="1">
      <c r="B32" s="37"/>
      <c r="F32" s="27" t="s">
        <v>56</v>
      </c>
      <c r="L32" s="299">
        <v>0.15</v>
      </c>
      <c r="M32" s="298"/>
      <c r="N32" s="298"/>
      <c r="O32" s="298"/>
      <c r="P32" s="298"/>
      <c r="W32" s="297">
        <f>ROUND(BC54,2)</f>
        <v>0</v>
      </c>
      <c r="X32" s="298"/>
      <c r="Y32" s="298"/>
      <c r="Z32" s="298"/>
      <c r="AA32" s="298"/>
      <c r="AB32" s="298"/>
      <c r="AC32" s="298"/>
      <c r="AD32" s="298"/>
      <c r="AE32" s="298"/>
      <c r="AK32" s="297">
        <v>0</v>
      </c>
      <c r="AL32" s="298"/>
      <c r="AM32" s="298"/>
      <c r="AN32" s="298"/>
      <c r="AO32" s="298"/>
      <c r="AR32" s="37"/>
      <c r="BE32" s="287"/>
    </row>
    <row r="33" spans="2:44" s="2" customFormat="1" ht="14.4" customHeight="1" hidden="1">
      <c r="B33" s="37"/>
      <c r="F33" s="27" t="s">
        <v>57</v>
      </c>
      <c r="L33" s="299">
        <v>0</v>
      </c>
      <c r="M33" s="298"/>
      <c r="N33" s="298"/>
      <c r="O33" s="298"/>
      <c r="P33" s="298"/>
      <c r="W33" s="297">
        <f>ROUND(BD54,2)</f>
        <v>0</v>
      </c>
      <c r="X33" s="298"/>
      <c r="Y33" s="298"/>
      <c r="Z33" s="298"/>
      <c r="AA33" s="298"/>
      <c r="AB33" s="298"/>
      <c r="AC33" s="298"/>
      <c r="AD33" s="298"/>
      <c r="AE33" s="298"/>
      <c r="AK33" s="297">
        <v>0</v>
      </c>
      <c r="AL33" s="298"/>
      <c r="AM33" s="298"/>
      <c r="AN33" s="298"/>
      <c r="AO33" s="298"/>
      <c r="AR33" s="37"/>
    </row>
    <row r="34" spans="2:44" s="1" customFormat="1" ht="6.9" customHeight="1">
      <c r="B34" s="33"/>
      <c r="AR34" s="33"/>
    </row>
    <row r="35" spans="2:44" s="1" customFormat="1" ht="25.95" customHeight="1">
      <c r="B35" s="33"/>
      <c r="C35" s="38"/>
      <c r="D35" s="39" t="s">
        <v>58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59</v>
      </c>
      <c r="U35" s="40"/>
      <c r="V35" s="40"/>
      <c r="W35" s="40"/>
      <c r="X35" s="303" t="s">
        <v>60</v>
      </c>
      <c r="Y35" s="301"/>
      <c r="Z35" s="301"/>
      <c r="AA35" s="301"/>
      <c r="AB35" s="301"/>
      <c r="AC35" s="40"/>
      <c r="AD35" s="40"/>
      <c r="AE35" s="40"/>
      <c r="AF35" s="40"/>
      <c r="AG35" s="40"/>
      <c r="AH35" s="40"/>
      <c r="AI35" s="40"/>
      <c r="AJ35" s="40"/>
      <c r="AK35" s="300">
        <f>SUM(AK26:AK33)</f>
        <v>0</v>
      </c>
      <c r="AL35" s="301"/>
      <c r="AM35" s="301"/>
      <c r="AN35" s="301"/>
      <c r="AO35" s="302"/>
      <c r="AP35" s="38"/>
      <c r="AQ35" s="38"/>
      <c r="AR35" s="33"/>
    </row>
    <row r="36" spans="2:44" s="1" customFormat="1" ht="6.9" customHeight="1">
      <c r="B36" s="33"/>
      <c r="AR36" s="33"/>
    </row>
    <row r="37" spans="2:44" s="1" customFormat="1" ht="6.9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3"/>
    </row>
    <row r="41" spans="2:44" s="1" customFormat="1" ht="6.9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3"/>
    </row>
    <row r="42" spans="2:44" s="1" customFormat="1" ht="24.9" customHeight="1">
      <c r="B42" s="33"/>
      <c r="C42" s="21" t="s">
        <v>61</v>
      </c>
      <c r="AR42" s="33"/>
    </row>
    <row r="43" spans="2:44" s="1" customFormat="1" ht="6.9" customHeight="1">
      <c r="B43" s="33"/>
      <c r="AR43" s="33"/>
    </row>
    <row r="44" spans="2:44" s="3" customFormat="1" ht="12" customHeight="1">
      <c r="B44" s="46"/>
      <c r="C44" s="27" t="s">
        <v>13</v>
      </c>
      <c r="L44" s="3" t="str">
        <f>K5</f>
        <v>2023/08/06</v>
      </c>
      <c r="AR44" s="46"/>
    </row>
    <row r="45" spans="2:44" s="4" customFormat="1" ht="36.9" customHeight="1">
      <c r="B45" s="47"/>
      <c r="C45" s="48" t="s">
        <v>16</v>
      </c>
      <c r="L45" s="267" t="str">
        <f>K6</f>
        <v>Milevsko ČOV - úpravy kalové koncovky a obnova haly</v>
      </c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  <c r="AI45" s="268"/>
      <c r="AJ45" s="268"/>
      <c r="AK45" s="268"/>
      <c r="AL45" s="268"/>
      <c r="AM45" s="268"/>
      <c r="AN45" s="268"/>
      <c r="AO45" s="268"/>
      <c r="AR45" s="47"/>
    </row>
    <row r="46" spans="2:44" s="1" customFormat="1" ht="6.9" customHeight="1">
      <c r="B46" s="33"/>
      <c r="AR46" s="33"/>
    </row>
    <row r="47" spans="2:44" s="1" customFormat="1" ht="12" customHeight="1">
      <c r="B47" s="33"/>
      <c r="C47" s="27" t="s">
        <v>22</v>
      </c>
      <c r="L47" s="49" t="str">
        <f>IF(K8="","",K8)</f>
        <v>Milevsko</v>
      </c>
      <c r="AI47" s="27" t="s">
        <v>24</v>
      </c>
      <c r="AM47" s="269" t="str">
        <f>IF(AN8="","",AN8)</f>
        <v>10. 8. 2023</v>
      </c>
      <c r="AN47" s="269"/>
      <c r="AR47" s="33"/>
    </row>
    <row r="48" spans="2:44" s="1" customFormat="1" ht="6.9" customHeight="1">
      <c r="B48" s="33"/>
      <c r="AR48" s="33"/>
    </row>
    <row r="49" spans="2:56" s="1" customFormat="1" ht="15.15" customHeight="1">
      <c r="B49" s="33"/>
      <c r="C49" s="27" t="s">
        <v>30</v>
      </c>
      <c r="L49" s="3" t="str">
        <f>IF(E11="","",E11)</f>
        <v>Město Milevsko</v>
      </c>
      <c r="AI49" s="27" t="s">
        <v>38</v>
      </c>
      <c r="AM49" s="270" t="str">
        <f>IF(E17="","",E17)</f>
        <v>VAK projekt s.r.o.</v>
      </c>
      <c r="AN49" s="271"/>
      <c r="AO49" s="271"/>
      <c r="AP49" s="271"/>
      <c r="AR49" s="33"/>
      <c r="AS49" s="272" t="s">
        <v>62</v>
      </c>
      <c r="AT49" s="273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2:56" s="1" customFormat="1" ht="15.15" customHeight="1">
      <c r="B50" s="33"/>
      <c r="C50" s="27" t="s">
        <v>36</v>
      </c>
      <c r="L50" s="3" t="str">
        <f>IF(E14="Vyplň údaj","",E14)</f>
        <v/>
      </c>
      <c r="AI50" s="27" t="s">
        <v>43</v>
      </c>
      <c r="AM50" s="270" t="str">
        <f>IF(E20="","",E20)</f>
        <v>Ing. Martina Zamlinská</v>
      </c>
      <c r="AN50" s="271"/>
      <c r="AO50" s="271"/>
      <c r="AP50" s="271"/>
      <c r="AR50" s="33"/>
      <c r="AS50" s="274"/>
      <c r="AT50" s="275"/>
      <c r="BD50" s="54"/>
    </row>
    <row r="51" spans="2:56" s="1" customFormat="1" ht="10.8" customHeight="1">
      <c r="B51" s="33"/>
      <c r="AR51" s="33"/>
      <c r="AS51" s="274"/>
      <c r="AT51" s="275"/>
      <c r="BD51" s="54"/>
    </row>
    <row r="52" spans="2:56" s="1" customFormat="1" ht="29.25" customHeight="1">
      <c r="B52" s="33"/>
      <c r="C52" s="276" t="s">
        <v>63</v>
      </c>
      <c r="D52" s="277"/>
      <c r="E52" s="277"/>
      <c r="F52" s="277"/>
      <c r="G52" s="277"/>
      <c r="H52" s="55"/>
      <c r="I52" s="279" t="s">
        <v>64</v>
      </c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8" t="s">
        <v>65</v>
      </c>
      <c r="AH52" s="277"/>
      <c r="AI52" s="277"/>
      <c r="AJ52" s="277"/>
      <c r="AK52" s="277"/>
      <c r="AL52" s="277"/>
      <c r="AM52" s="277"/>
      <c r="AN52" s="279" t="s">
        <v>66</v>
      </c>
      <c r="AO52" s="277"/>
      <c r="AP52" s="277"/>
      <c r="AQ52" s="56" t="s">
        <v>67</v>
      </c>
      <c r="AR52" s="33"/>
      <c r="AS52" s="57" t="s">
        <v>68</v>
      </c>
      <c r="AT52" s="58" t="s">
        <v>69</v>
      </c>
      <c r="AU52" s="58" t="s">
        <v>70</v>
      </c>
      <c r="AV52" s="58" t="s">
        <v>71</v>
      </c>
      <c r="AW52" s="58" t="s">
        <v>72</v>
      </c>
      <c r="AX52" s="58" t="s">
        <v>73</v>
      </c>
      <c r="AY52" s="58" t="s">
        <v>74</v>
      </c>
      <c r="AZ52" s="58" t="s">
        <v>75</v>
      </c>
      <c r="BA52" s="58" t="s">
        <v>76</v>
      </c>
      <c r="BB52" s="58" t="s">
        <v>77</v>
      </c>
      <c r="BC52" s="58" t="s">
        <v>78</v>
      </c>
      <c r="BD52" s="59" t="s">
        <v>79</v>
      </c>
    </row>
    <row r="53" spans="2:56" s="1" customFormat="1" ht="10.8" customHeight="1">
      <c r="B53" s="33"/>
      <c r="AR53" s="33"/>
      <c r="AS53" s="60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2"/>
    </row>
    <row r="54" spans="2:90" s="5" customFormat="1" ht="32.4" customHeight="1">
      <c r="B54" s="61"/>
      <c r="C54" s="62" t="s">
        <v>80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283">
        <f>ROUND(SUM(AG55:AG58),2)</f>
        <v>0</v>
      </c>
      <c r="AH54" s="283"/>
      <c r="AI54" s="283"/>
      <c r="AJ54" s="283"/>
      <c r="AK54" s="283"/>
      <c r="AL54" s="283"/>
      <c r="AM54" s="283"/>
      <c r="AN54" s="284">
        <f>SUM(AG54,AT54)</f>
        <v>0</v>
      </c>
      <c r="AO54" s="284"/>
      <c r="AP54" s="284"/>
      <c r="AQ54" s="65" t="s">
        <v>44</v>
      </c>
      <c r="AR54" s="61"/>
      <c r="AS54" s="66">
        <f>ROUND(SUM(AS55:AS58),2)</f>
        <v>0</v>
      </c>
      <c r="AT54" s="67">
        <f>ROUND(SUM(AV54:AW54),2)</f>
        <v>0</v>
      </c>
      <c r="AU54" s="68">
        <f>ROUND(SUM(AU55:AU58),5)</f>
        <v>0</v>
      </c>
      <c r="AV54" s="67">
        <f>ROUND(AZ54*L29,2)</f>
        <v>0</v>
      </c>
      <c r="AW54" s="67">
        <f>ROUND(BA54*L30,2)</f>
        <v>0</v>
      </c>
      <c r="AX54" s="67">
        <f>ROUND(BB54*L29,2)</f>
        <v>0</v>
      </c>
      <c r="AY54" s="67">
        <f>ROUND(BC54*L30,2)</f>
        <v>0</v>
      </c>
      <c r="AZ54" s="67">
        <f>ROUND(SUM(AZ55:AZ58),2)</f>
        <v>0</v>
      </c>
      <c r="BA54" s="67">
        <f>ROUND(SUM(BA55:BA58),2)</f>
        <v>0</v>
      </c>
      <c r="BB54" s="67">
        <f>ROUND(SUM(BB55:BB58),2)</f>
        <v>0</v>
      </c>
      <c r="BC54" s="67">
        <f>ROUND(SUM(BC55:BC58),2)</f>
        <v>0</v>
      </c>
      <c r="BD54" s="69">
        <f>ROUND(SUM(BD55:BD58),2)</f>
        <v>0</v>
      </c>
      <c r="BS54" s="70" t="s">
        <v>81</v>
      </c>
      <c r="BT54" s="70" t="s">
        <v>82</v>
      </c>
      <c r="BU54" s="71" t="s">
        <v>83</v>
      </c>
      <c r="BV54" s="70" t="s">
        <v>84</v>
      </c>
      <c r="BW54" s="70" t="s">
        <v>5</v>
      </c>
      <c r="BX54" s="70" t="s">
        <v>85</v>
      </c>
      <c r="CL54" s="70" t="s">
        <v>19</v>
      </c>
    </row>
    <row r="55" spans="1:91" s="6" customFormat="1" ht="16.5" customHeight="1">
      <c r="A55" s="72" t="s">
        <v>86</v>
      </c>
      <c r="B55" s="73"/>
      <c r="C55" s="74"/>
      <c r="D55" s="280" t="s">
        <v>87</v>
      </c>
      <c r="E55" s="280"/>
      <c r="F55" s="280"/>
      <c r="G55" s="280"/>
      <c r="H55" s="280"/>
      <c r="I55" s="75"/>
      <c r="J55" s="280" t="s">
        <v>88</v>
      </c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1">
        <f>'VRN-00 - vedlejší rozpočt...'!J30</f>
        <v>0</v>
      </c>
      <c r="AH55" s="282"/>
      <c r="AI55" s="282"/>
      <c r="AJ55" s="282"/>
      <c r="AK55" s="282"/>
      <c r="AL55" s="282"/>
      <c r="AM55" s="282"/>
      <c r="AN55" s="281">
        <f>SUM(AG55,AT55)</f>
        <v>0</v>
      </c>
      <c r="AO55" s="282"/>
      <c r="AP55" s="282"/>
      <c r="AQ55" s="76" t="s">
        <v>89</v>
      </c>
      <c r="AR55" s="73"/>
      <c r="AS55" s="77">
        <v>0</v>
      </c>
      <c r="AT55" s="78">
        <f>ROUND(SUM(AV55:AW55),2)</f>
        <v>0</v>
      </c>
      <c r="AU55" s="79">
        <f>'VRN-00 - vedlejší rozpočt...'!P83</f>
        <v>0</v>
      </c>
      <c r="AV55" s="78">
        <f>'VRN-00 - vedlejší rozpočt...'!J33</f>
        <v>0</v>
      </c>
      <c r="AW55" s="78">
        <f>'VRN-00 - vedlejší rozpočt...'!J34</f>
        <v>0</v>
      </c>
      <c r="AX55" s="78">
        <f>'VRN-00 - vedlejší rozpočt...'!J35</f>
        <v>0</v>
      </c>
      <c r="AY55" s="78">
        <f>'VRN-00 - vedlejší rozpočt...'!J36</f>
        <v>0</v>
      </c>
      <c r="AZ55" s="78">
        <f>'VRN-00 - vedlejší rozpočt...'!F33</f>
        <v>0</v>
      </c>
      <c r="BA55" s="78">
        <f>'VRN-00 - vedlejší rozpočt...'!F34</f>
        <v>0</v>
      </c>
      <c r="BB55" s="78">
        <f>'VRN-00 - vedlejší rozpočt...'!F35</f>
        <v>0</v>
      </c>
      <c r="BC55" s="78">
        <f>'VRN-00 - vedlejší rozpočt...'!F36</f>
        <v>0</v>
      </c>
      <c r="BD55" s="80">
        <f>'VRN-00 - vedlejší rozpočt...'!F37</f>
        <v>0</v>
      </c>
      <c r="BT55" s="81" t="s">
        <v>90</v>
      </c>
      <c r="BV55" s="81" t="s">
        <v>84</v>
      </c>
      <c r="BW55" s="81" t="s">
        <v>91</v>
      </c>
      <c r="BX55" s="81" t="s">
        <v>5</v>
      </c>
      <c r="CL55" s="81" t="s">
        <v>19</v>
      </c>
      <c r="CM55" s="81" t="s">
        <v>21</v>
      </c>
    </row>
    <row r="56" spans="1:91" s="6" customFormat="1" ht="24.75" customHeight="1">
      <c r="A56" s="72" t="s">
        <v>86</v>
      </c>
      <c r="B56" s="73"/>
      <c r="C56" s="74"/>
      <c r="D56" s="280" t="s">
        <v>92</v>
      </c>
      <c r="E56" s="280"/>
      <c r="F56" s="280"/>
      <c r="G56" s="280"/>
      <c r="H56" s="280"/>
      <c r="I56" s="75"/>
      <c r="J56" s="280" t="s">
        <v>93</v>
      </c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0"/>
      <c r="AC56" s="280"/>
      <c r="AD56" s="280"/>
      <c r="AE56" s="280"/>
      <c r="AF56" s="280"/>
      <c r="AG56" s="281">
        <f>'SO-01 - Dokumentace stave...'!J30</f>
        <v>0</v>
      </c>
      <c r="AH56" s="282"/>
      <c r="AI56" s="282"/>
      <c r="AJ56" s="282"/>
      <c r="AK56" s="282"/>
      <c r="AL56" s="282"/>
      <c r="AM56" s="282"/>
      <c r="AN56" s="281">
        <f>SUM(AG56,AT56)</f>
        <v>0</v>
      </c>
      <c r="AO56" s="282"/>
      <c r="AP56" s="282"/>
      <c r="AQ56" s="76" t="s">
        <v>94</v>
      </c>
      <c r="AR56" s="73"/>
      <c r="AS56" s="77">
        <v>0</v>
      </c>
      <c r="AT56" s="78">
        <f>ROUND(SUM(AV56:AW56),2)</f>
        <v>0</v>
      </c>
      <c r="AU56" s="79">
        <f>'SO-01 - Dokumentace stave...'!P98</f>
        <v>0</v>
      </c>
      <c r="AV56" s="78">
        <f>'SO-01 - Dokumentace stave...'!J33</f>
        <v>0</v>
      </c>
      <c r="AW56" s="78">
        <f>'SO-01 - Dokumentace stave...'!J34</f>
        <v>0</v>
      </c>
      <c r="AX56" s="78">
        <f>'SO-01 - Dokumentace stave...'!J35</f>
        <v>0</v>
      </c>
      <c r="AY56" s="78">
        <f>'SO-01 - Dokumentace stave...'!J36</f>
        <v>0</v>
      </c>
      <c r="AZ56" s="78">
        <f>'SO-01 - Dokumentace stave...'!F33</f>
        <v>0</v>
      </c>
      <c r="BA56" s="78">
        <f>'SO-01 - Dokumentace stave...'!F34</f>
        <v>0</v>
      </c>
      <c r="BB56" s="78">
        <f>'SO-01 - Dokumentace stave...'!F35</f>
        <v>0</v>
      </c>
      <c r="BC56" s="78">
        <f>'SO-01 - Dokumentace stave...'!F36</f>
        <v>0</v>
      </c>
      <c r="BD56" s="80">
        <f>'SO-01 - Dokumentace stave...'!F37</f>
        <v>0</v>
      </c>
      <c r="BT56" s="81" t="s">
        <v>90</v>
      </c>
      <c r="BV56" s="81" t="s">
        <v>84</v>
      </c>
      <c r="BW56" s="81" t="s">
        <v>95</v>
      </c>
      <c r="BX56" s="81" t="s">
        <v>5</v>
      </c>
      <c r="CL56" s="81" t="s">
        <v>19</v>
      </c>
      <c r="CM56" s="81" t="s">
        <v>21</v>
      </c>
    </row>
    <row r="57" spans="1:91" s="6" customFormat="1" ht="16.5" customHeight="1">
      <c r="A57" s="72" t="s">
        <v>86</v>
      </c>
      <c r="B57" s="73"/>
      <c r="C57" s="74"/>
      <c r="D57" s="280" t="s">
        <v>96</v>
      </c>
      <c r="E57" s="280"/>
      <c r="F57" s="280"/>
      <c r="G57" s="280"/>
      <c r="H57" s="280"/>
      <c r="I57" s="75"/>
      <c r="J57" s="280" t="s">
        <v>97</v>
      </c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  <c r="AG57" s="281">
        <f>'PS-01 - Technologická čás...'!J30</f>
        <v>0</v>
      </c>
      <c r="AH57" s="282"/>
      <c r="AI57" s="282"/>
      <c r="AJ57" s="282"/>
      <c r="AK57" s="282"/>
      <c r="AL57" s="282"/>
      <c r="AM57" s="282"/>
      <c r="AN57" s="281">
        <f>SUM(AG57,AT57)</f>
        <v>0</v>
      </c>
      <c r="AO57" s="282"/>
      <c r="AP57" s="282"/>
      <c r="AQ57" s="76" t="s">
        <v>98</v>
      </c>
      <c r="AR57" s="73"/>
      <c r="AS57" s="77">
        <v>0</v>
      </c>
      <c r="AT57" s="78">
        <f>ROUND(SUM(AV57:AW57),2)</f>
        <v>0</v>
      </c>
      <c r="AU57" s="79">
        <f>'PS-01 - Technologická čás...'!P81</f>
        <v>0</v>
      </c>
      <c r="AV57" s="78">
        <f>'PS-01 - Technologická čás...'!J33</f>
        <v>0</v>
      </c>
      <c r="AW57" s="78">
        <f>'PS-01 - Technologická čás...'!J34</f>
        <v>0</v>
      </c>
      <c r="AX57" s="78">
        <f>'PS-01 - Technologická čás...'!J35</f>
        <v>0</v>
      </c>
      <c r="AY57" s="78">
        <f>'PS-01 - Technologická čás...'!J36</f>
        <v>0</v>
      </c>
      <c r="AZ57" s="78">
        <f>'PS-01 - Technologická čás...'!F33</f>
        <v>0</v>
      </c>
      <c r="BA57" s="78">
        <f>'PS-01 - Technologická čás...'!F34</f>
        <v>0</v>
      </c>
      <c r="BB57" s="78">
        <f>'PS-01 - Technologická čás...'!F35</f>
        <v>0</v>
      </c>
      <c r="BC57" s="78">
        <f>'PS-01 - Technologická čás...'!F36</f>
        <v>0</v>
      </c>
      <c r="BD57" s="80">
        <f>'PS-01 - Technologická čás...'!F37</f>
        <v>0</v>
      </c>
      <c r="BT57" s="81" t="s">
        <v>90</v>
      </c>
      <c r="BV57" s="81" t="s">
        <v>84</v>
      </c>
      <c r="BW57" s="81" t="s">
        <v>99</v>
      </c>
      <c r="BX57" s="81" t="s">
        <v>5</v>
      </c>
      <c r="CL57" s="81" t="s">
        <v>19</v>
      </c>
      <c r="CM57" s="81" t="s">
        <v>21</v>
      </c>
    </row>
    <row r="58" spans="1:91" s="6" customFormat="1" ht="16.5" customHeight="1">
      <c r="A58" s="72" t="s">
        <v>86</v>
      </c>
      <c r="B58" s="73"/>
      <c r="C58" s="74"/>
      <c r="D58" s="280" t="s">
        <v>100</v>
      </c>
      <c r="E58" s="280"/>
      <c r="F58" s="280"/>
      <c r="G58" s="280"/>
      <c r="H58" s="280"/>
      <c r="I58" s="75"/>
      <c r="J58" s="280" t="s">
        <v>101</v>
      </c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0"/>
      <c r="AD58" s="280"/>
      <c r="AE58" s="280"/>
      <c r="AF58" s="280"/>
      <c r="AG58" s="281">
        <f>'PS-02 - Provozní elektroi...'!J30</f>
        <v>0</v>
      </c>
      <c r="AH58" s="282"/>
      <c r="AI58" s="282"/>
      <c r="AJ58" s="282"/>
      <c r="AK58" s="282"/>
      <c r="AL58" s="282"/>
      <c r="AM58" s="282"/>
      <c r="AN58" s="281">
        <f>SUM(AG58,AT58)</f>
        <v>0</v>
      </c>
      <c r="AO58" s="282"/>
      <c r="AP58" s="282"/>
      <c r="AQ58" s="76" t="s">
        <v>98</v>
      </c>
      <c r="AR58" s="73"/>
      <c r="AS58" s="82">
        <v>0</v>
      </c>
      <c r="AT58" s="83">
        <f>ROUND(SUM(AV58:AW58),2)</f>
        <v>0</v>
      </c>
      <c r="AU58" s="84">
        <f>'PS-02 - Provozní elektroi...'!P81</f>
        <v>0</v>
      </c>
      <c r="AV58" s="83">
        <f>'PS-02 - Provozní elektroi...'!J33</f>
        <v>0</v>
      </c>
      <c r="AW58" s="83">
        <f>'PS-02 - Provozní elektroi...'!J34</f>
        <v>0</v>
      </c>
      <c r="AX58" s="83">
        <f>'PS-02 - Provozní elektroi...'!J35</f>
        <v>0</v>
      </c>
      <c r="AY58" s="83">
        <f>'PS-02 - Provozní elektroi...'!J36</f>
        <v>0</v>
      </c>
      <c r="AZ58" s="83">
        <f>'PS-02 - Provozní elektroi...'!F33</f>
        <v>0</v>
      </c>
      <c r="BA58" s="83">
        <f>'PS-02 - Provozní elektroi...'!F34</f>
        <v>0</v>
      </c>
      <c r="BB58" s="83">
        <f>'PS-02 - Provozní elektroi...'!F35</f>
        <v>0</v>
      </c>
      <c r="BC58" s="83">
        <f>'PS-02 - Provozní elektroi...'!F36</f>
        <v>0</v>
      </c>
      <c r="BD58" s="85">
        <f>'PS-02 - Provozní elektroi...'!F37</f>
        <v>0</v>
      </c>
      <c r="BT58" s="81" t="s">
        <v>90</v>
      </c>
      <c r="BV58" s="81" t="s">
        <v>84</v>
      </c>
      <c r="BW58" s="81" t="s">
        <v>102</v>
      </c>
      <c r="BX58" s="81" t="s">
        <v>5</v>
      </c>
      <c r="CL58" s="81" t="s">
        <v>19</v>
      </c>
      <c r="CM58" s="81" t="s">
        <v>21</v>
      </c>
    </row>
    <row r="59" spans="2:44" s="1" customFormat="1" ht="30" customHeight="1">
      <c r="B59" s="33"/>
      <c r="AR59" s="33"/>
    </row>
    <row r="60" spans="2:44" s="1" customFormat="1" ht="6.9" customHeight="1"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33"/>
    </row>
  </sheetData>
  <sheetProtection algorithmName="SHA-512" hashValue="kAUCIF//roiyyiWUQlafSK9ZNRaEmavStuVAk4VWULHG6fRQysxlMtV7Sg6Isw4ifWdCdIuduw7nkWtq7CWHfg==" saltValue="Va3X/Q/SuUnH/GHbQaDJGNu1Uu00oFC25pS8ZMMLmRfdfSkWyE9KTE3aORXWUVYnRCvClCM73UYtMLtvRw896w==" spinCount="100000" sheet="1" objects="1" scenarios="1" formatColumns="0" formatRows="0"/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G54:AM54"/>
    <mergeCell ref="AN54:AP54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VRN-00 - vedlejší rozpočt...'!C2" display="/"/>
    <hyperlink ref="A56" location="'SO-01 - Dokumentace stave...'!C2" display="/"/>
    <hyperlink ref="A57" location="'PS-01 - Technologická čás...'!C2" display="/"/>
    <hyperlink ref="A58" location="'PS-02 - Provozní elektroi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85F63-F004-4459-B489-11A680BB24A8}">
  <dimension ref="A1:G14"/>
  <sheetViews>
    <sheetView zoomScale="130" zoomScaleNormal="130" zoomScalePageLayoutView="130" workbookViewId="0" topLeftCell="A1">
      <pane ySplit="3" topLeftCell="A4" activePane="bottomLeft" state="frozen"/>
      <selection pane="bottomLeft" activeCell="F8" sqref="F8:F13"/>
    </sheetView>
  </sheetViews>
  <sheetFormatPr defaultColWidth="11.7109375" defaultRowHeight="12"/>
  <cols>
    <col min="1" max="1" width="9.57421875" style="454" customWidth="1"/>
    <col min="2" max="2" width="89.8515625" style="453" customWidth="1"/>
    <col min="3" max="3" width="17.8515625" style="453" customWidth="1"/>
    <col min="4" max="4" width="6.28125" style="452" customWidth="1"/>
    <col min="5" max="5" width="10.7109375" style="451" customWidth="1"/>
    <col min="6" max="6" width="16.00390625" style="450" customWidth="1"/>
    <col min="7" max="7" width="18.00390625" style="450" customWidth="1"/>
    <col min="8" max="16384" width="11.7109375" style="450" customWidth="1"/>
  </cols>
  <sheetData>
    <row r="1" spans="1:7" ht="21.9" customHeight="1">
      <c r="A1" s="484" t="s">
        <v>1090</v>
      </c>
      <c r="B1" s="483"/>
      <c r="C1" s="483"/>
      <c r="D1" s="483"/>
      <c r="E1" s="483"/>
      <c r="F1" s="483"/>
      <c r="G1" s="482"/>
    </row>
    <row r="2" spans="1:7" ht="21.9" customHeight="1">
      <c r="A2" s="481" t="s">
        <v>1089</v>
      </c>
      <c r="B2" s="480"/>
      <c r="C2" s="480"/>
      <c r="D2" s="480"/>
      <c r="E2" s="480"/>
      <c r="F2" s="479"/>
      <c r="G2" s="478">
        <f>ROUND(G4+G7,0)</f>
        <v>0</v>
      </c>
    </row>
    <row r="3" spans="1:7" ht="12">
      <c r="A3" s="477" t="s">
        <v>1088</v>
      </c>
      <c r="B3" s="477" t="s">
        <v>64</v>
      </c>
      <c r="C3" s="477" t="s">
        <v>1087</v>
      </c>
      <c r="D3" s="476" t="s">
        <v>1086</v>
      </c>
      <c r="E3" s="476" t="s">
        <v>1085</v>
      </c>
      <c r="F3" s="475" t="s">
        <v>1084</v>
      </c>
      <c r="G3" s="474" t="s">
        <v>1083</v>
      </c>
    </row>
    <row r="4" spans="1:7" ht="12">
      <c r="A4" s="473" t="s">
        <v>146</v>
      </c>
      <c r="B4" s="467" t="s">
        <v>797</v>
      </c>
      <c r="C4" s="467"/>
      <c r="D4" s="467"/>
      <c r="E4" s="467"/>
      <c r="F4" s="467"/>
      <c r="G4" s="466">
        <f>ROUND(SUM(G5:G6),0)</f>
        <v>0</v>
      </c>
    </row>
    <row r="5" spans="1:7" ht="12">
      <c r="A5" s="459" t="s">
        <v>1082</v>
      </c>
      <c r="B5" s="472" t="s">
        <v>797</v>
      </c>
      <c r="C5" s="472"/>
      <c r="D5" s="459" t="s">
        <v>984</v>
      </c>
      <c r="E5" s="471">
        <v>1</v>
      </c>
      <c r="F5" s="470"/>
      <c r="G5" s="469">
        <f>E5*F5</f>
        <v>0</v>
      </c>
    </row>
    <row r="6" spans="1:7" ht="12">
      <c r="A6" s="459" t="s">
        <v>1081</v>
      </c>
      <c r="B6" s="472" t="s">
        <v>1051</v>
      </c>
      <c r="C6" s="472"/>
      <c r="D6" s="459" t="s">
        <v>984</v>
      </c>
      <c r="E6" s="471">
        <v>1</v>
      </c>
      <c r="F6" s="470"/>
      <c r="G6" s="469">
        <f>E6*F6</f>
        <v>0</v>
      </c>
    </row>
    <row r="7" spans="1:7" ht="12">
      <c r="A7" s="468" t="s">
        <v>152</v>
      </c>
      <c r="B7" s="467" t="s">
        <v>1053</v>
      </c>
      <c r="C7" s="467"/>
      <c r="D7" s="467"/>
      <c r="E7" s="467"/>
      <c r="F7" s="467"/>
      <c r="G7" s="466">
        <f>ROUND(SUM(G8:G13),0)</f>
        <v>0</v>
      </c>
    </row>
    <row r="8" spans="1:7" ht="11.25" customHeight="1">
      <c r="A8" s="464" t="s">
        <v>1080</v>
      </c>
      <c r="B8" s="455" t="s">
        <v>1079</v>
      </c>
      <c r="C8" s="458"/>
      <c r="D8" s="458" t="s">
        <v>984</v>
      </c>
      <c r="E8" s="463">
        <v>1</v>
      </c>
      <c r="F8" s="462"/>
      <c r="G8" s="461">
        <f>E8*F8</f>
        <v>0</v>
      </c>
    </row>
    <row r="9" spans="1:7" ht="12">
      <c r="A9" s="464" t="s">
        <v>1078</v>
      </c>
      <c r="B9" s="455" t="s">
        <v>1077</v>
      </c>
      <c r="C9" s="458"/>
      <c r="D9" s="458" t="s">
        <v>984</v>
      </c>
      <c r="E9" s="463">
        <v>1</v>
      </c>
      <c r="F9" s="462"/>
      <c r="G9" s="461">
        <f>E9*F9</f>
        <v>0</v>
      </c>
    </row>
    <row r="10" spans="1:7" ht="11.25" customHeight="1">
      <c r="A10" s="464" t="s">
        <v>1076</v>
      </c>
      <c r="B10" s="455" t="s">
        <v>1075</v>
      </c>
      <c r="C10" s="458"/>
      <c r="D10" s="458" t="s">
        <v>984</v>
      </c>
      <c r="E10" s="463">
        <v>1</v>
      </c>
      <c r="F10" s="462"/>
      <c r="G10" s="461">
        <f>E10*F10</f>
        <v>0</v>
      </c>
    </row>
    <row r="11" spans="1:7" ht="11.25" customHeight="1">
      <c r="A11" s="464" t="s">
        <v>1074</v>
      </c>
      <c r="B11" s="465" t="s">
        <v>1073</v>
      </c>
      <c r="C11" s="458"/>
      <c r="D11" s="458" t="s">
        <v>984</v>
      </c>
      <c r="E11" s="463">
        <v>1</v>
      </c>
      <c r="F11" s="462"/>
      <c r="G11" s="461">
        <f>E11*F11</f>
        <v>0</v>
      </c>
    </row>
    <row r="12" spans="1:7" ht="11.25" customHeight="1">
      <c r="A12" s="464" t="s">
        <v>1072</v>
      </c>
      <c r="B12" s="455" t="s">
        <v>1071</v>
      </c>
      <c r="C12" s="458"/>
      <c r="D12" s="458" t="s">
        <v>984</v>
      </c>
      <c r="E12" s="463">
        <v>1</v>
      </c>
      <c r="F12" s="462"/>
      <c r="G12" s="461">
        <f>E12*F12</f>
        <v>0</v>
      </c>
    </row>
    <row r="13" spans="1:7" ht="11.25" customHeight="1">
      <c r="A13" s="464" t="s">
        <v>1070</v>
      </c>
      <c r="B13" s="455" t="s">
        <v>1069</v>
      </c>
      <c r="C13" s="458"/>
      <c r="D13" s="458" t="s">
        <v>984</v>
      </c>
      <c r="E13" s="463">
        <v>1</v>
      </c>
      <c r="F13" s="462"/>
      <c r="G13" s="461">
        <f>E13*F13</f>
        <v>0</v>
      </c>
    </row>
    <row r="14" spans="1:7" ht="12">
      <c r="A14" s="460"/>
      <c r="B14" s="455"/>
      <c r="C14" s="459"/>
      <c r="D14" s="458"/>
      <c r="E14" s="457"/>
      <c r="F14" s="456"/>
      <c r="G14" s="455"/>
    </row>
  </sheetData>
  <mergeCells count="4">
    <mergeCell ref="A2:F2"/>
    <mergeCell ref="B4:F4"/>
    <mergeCell ref="B7:F7"/>
    <mergeCell ref="A1:G1"/>
  </mergeCells>
  <printOptions horizontalCentered="1"/>
  <pageMargins left="0.7086614173228347" right="0.7086614173228347" top="1.2598425196850394" bottom="0.7874015748031497" header="0.7874015748031497" footer="0.31496062992125984"/>
  <pageSetup horizontalDpi="600" verticalDpi="600" orientation="landscape" paperSize="9" scale="98" r:id="rId1"/>
  <headerFooter>
    <oddHeader>&amp;R&amp;"Arial,Kurzíva"&amp;8ČOV Milevsko obnova kalové koncovky a obnova haly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88" customWidth="1"/>
    <col min="2" max="2" width="1.7109375" style="188" customWidth="1"/>
    <col min="3" max="4" width="5.00390625" style="188" customWidth="1"/>
    <col min="5" max="5" width="11.7109375" style="188" customWidth="1"/>
    <col min="6" max="6" width="9.140625" style="188" customWidth="1"/>
    <col min="7" max="7" width="5.00390625" style="188" customWidth="1"/>
    <col min="8" max="8" width="77.8515625" style="188" customWidth="1"/>
    <col min="9" max="10" width="20.00390625" style="188" customWidth="1"/>
    <col min="11" max="11" width="1.7109375" style="188" customWidth="1"/>
  </cols>
  <sheetData>
    <row r="1" ht="37.5" customHeight="1"/>
    <row r="2" spans="2:11" ht="7.5" customHeight="1">
      <c r="B2" s="189"/>
      <c r="C2" s="190"/>
      <c r="D2" s="190"/>
      <c r="E2" s="190"/>
      <c r="F2" s="190"/>
      <c r="G2" s="190"/>
      <c r="H2" s="190"/>
      <c r="I2" s="190"/>
      <c r="J2" s="190"/>
      <c r="K2" s="191"/>
    </row>
    <row r="3" spans="2:11" s="15" customFormat="1" ht="45" customHeight="1">
      <c r="B3" s="192"/>
      <c r="C3" s="309" t="s">
        <v>800</v>
      </c>
      <c r="D3" s="309"/>
      <c r="E3" s="309"/>
      <c r="F3" s="309"/>
      <c r="G3" s="309"/>
      <c r="H3" s="309"/>
      <c r="I3" s="309"/>
      <c r="J3" s="309"/>
      <c r="K3" s="193"/>
    </row>
    <row r="4" spans="2:11" ht="25.5" customHeight="1">
      <c r="B4" s="194"/>
      <c r="C4" s="314" t="s">
        <v>801</v>
      </c>
      <c r="D4" s="314"/>
      <c r="E4" s="314"/>
      <c r="F4" s="314"/>
      <c r="G4" s="314"/>
      <c r="H4" s="314"/>
      <c r="I4" s="314"/>
      <c r="J4" s="314"/>
      <c r="K4" s="195"/>
    </row>
    <row r="5" spans="2:11" ht="5.25" customHeight="1">
      <c r="B5" s="194"/>
      <c r="C5" s="196"/>
      <c r="D5" s="196"/>
      <c r="E5" s="196"/>
      <c r="F5" s="196"/>
      <c r="G5" s="196"/>
      <c r="H5" s="196"/>
      <c r="I5" s="196"/>
      <c r="J5" s="196"/>
      <c r="K5" s="195"/>
    </row>
    <row r="6" spans="2:11" ht="15" customHeight="1">
      <c r="B6" s="194"/>
      <c r="C6" s="313" t="s">
        <v>802</v>
      </c>
      <c r="D6" s="313"/>
      <c r="E6" s="313"/>
      <c r="F6" s="313"/>
      <c r="G6" s="313"/>
      <c r="H6" s="313"/>
      <c r="I6" s="313"/>
      <c r="J6" s="313"/>
      <c r="K6" s="195"/>
    </row>
    <row r="7" spans="2:11" ht="15" customHeight="1">
      <c r="B7" s="198"/>
      <c r="C7" s="313" t="s">
        <v>803</v>
      </c>
      <c r="D7" s="313"/>
      <c r="E7" s="313"/>
      <c r="F7" s="313"/>
      <c r="G7" s="313"/>
      <c r="H7" s="313"/>
      <c r="I7" s="313"/>
      <c r="J7" s="313"/>
      <c r="K7" s="195"/>
    </row>
    <row r="8" spans="2:11" ht="12.75" customHeight="1">
      <c r="B8" s="198"/>
      <c r="C8" s="197"/>
      <c r="D8" s="197"/>
      <c r="E8" s="197"/>
      <c r="F8" s="197"/>
      <c r="G8" s="197"/>
      <c r="H8" s="197"/>
      <c r="I8" s="197"/>
      <c r="J8" s="197"/>
      <c r="K8" s="195"/>
    </row>
    <row r="9" spans="2:11" ht="15" customHeight="1">
      <c r="B9" s="198"/>
      <c r="C9" s="313" t="s">
        <v>804</v>
      </c>
      <c r="D9" s="313"/>
      <c r="E9" s="313"/>
      <c r="F9" s="313"/>
      <c r="G9" s="313"/>
      <c r="H9" s="313"/>
      <c r="I9" s="313"/>
      <c r="J9" s="313"/>
      <c r="K9" s="195"/>
    </row>
    <row r="10" spans="2:11" ht="15" customHeight="1">
      <c r="B10" s="198"/>
      <c r="C10" s="197"/>
      <c r="D10" s="313" t="s">
        <v>805</v>
      </c>
      <c r="E10" s="313"/>
      <c r="F10" s="313"/>
      <c r="G10" s="313"/>
      <c r="H10" s="313"/>
      <c r="I10" s="313"/>
      <c r="J10" s="313"/>
      <c r="K10" s="195"/>
    </row>
    <row r="11" spans="2:11" ht="15" customHeight="1">
      <c r="B11" s="198"/>
      <c r="C11" s="199"/>
      <c r="D11" s="313" t="s">
        <v>806</v>
      </c>
      <c r="E11" s="313"/>
      <c r="F11" s="313"/>
      <c r="G11" s="313"/>
      <c r="H11" s="313"/>
      <c r="I11" s="313"/>
      <c r="J11" s="313"/>
      <c r="K11" s="195"/>
    </row>
    <row r="12" spans="2:11" ht="15" customHeight="1">
      <c r="B12" s="198"/>
      <c r="C12" s="199"/>
      <c r="D12" s="197"/>
      <c r="E12" s="197"/>
      <c r="F12" s="197"/>
      <c r="G12" s="197"/>
      <c r="H12" s="197"/>
      <c r="I12" s="197"/>
      <c r="J12" s="197"/>
      <c r="K12" s="195"/>
    </row>
    <row r="13" spans="2:11" ht="15" customHeight="1">
      <c r="B13" s="198"/>
      <c r="C13" s="199"/>
      <c r="D13" s="200" t="s">
        <v>807</v>
      </c>
      <c r="E13" s="197"/>
      <c r="F13" s="197"/>
      <c r="G13" s="197"/>
      <c r="H13" s="197"/>
      <c r="I13" s="197"/>
      <c r="J13" s="197"/>
      <c r="K13" s="195"/>
    </row>
    <row r="14" spans="2:11" ht="12.75" customHeight="1">
      <c r="B14" s="198"/>
      <c r="C14" s="199"/>
      <c r="D14" s="199"/>
      <c r="E14" s="199"/>
      <c r="F14" s="199"/>
      <c r="G14" s="199"/>
      <c r="H14" s="199"/>
      <c r="I14" s="199"/>
      <c r="J14" s="199"/>
      <c r="K14" s="195"/>
    </row>
    <row r="15" spans="2:11" ht="15" customHeight="1">
      <c r="B15" s="198"/>
      <c r="C15" s="199"/>
      <c r="D15" s="313" t="s">
        <v>808</v>
      </c>
      <c r="E15" s="313"/>
      <c r="F15" s="313"/>
      <c r="G15" s="313"/>
      <c r="H15" s="313"/>
      <c r="I15" s="313"/>
      <c r="J15" s="313"/>
      <c r="K15" s="195"/>
    </row>
    <row r="16" spans="2:11" ht="15" customHeight="1">
      <c r="B16" s="198"/>
      <c r="C16" s="199"/>
      <c r="D16" s="313" t="s">
        <v>809</v>
      </c>
      <c r="E16" s="313"/>
      <c r="F16" s="313"/>
      <c r="G16" s="313"/>
      <c r="H16" s="313"/>
      <c r="I16" s="313"/>
      <c r="J16" s="313"/>
      <c r="K16" s="195"/>
    </row>
    <row r="17" spans="2:11" ht="15" customHeight="1">
      <c r="B17" s="198"/>
      <c r="C17" s="199"/>
      <c r="D17" s="313" t="s">
        <v>810</v>
      </c>
      <c r="E17" s="313"/>
      <c r="F17" s="313"/>
      <c r="G17" s="313"/>
      <c r="H17" s="313"/>
      <c r="I17" s="313"/>
      <c r="J17" s="313"/>
      <c r="K17" s="195"/>
    </row>
    <row r="18" spans="2:11" ht="15" customHeight="1">
      <c r="B18" s="198"/>
      <c r="C18" s="199"/>
      <c r="D18" s="199"/>
      <c r="E18" s="201" t="s">
        <v>94</v>
      </c>
      <c r="F18" s="313" t="s">
        <v>811</v>
      </c>
      <c r="G18" s="313"/>
      <c r="H18" s="313"/>
      <c r="I18" s="313"/>
      <c r="J18" s="313"/>
      <c r="K18" s="195"/>
    </row>
    <row r="19" spans="2:11" ht="15" customHeight="1">
      <c r="B19" s="198"/>
      <c r="C19" s="199"/>
      <c r="D19" s="199"/>
      <c r="E19" s="201" t="s">
        <v>812</v>
      </c>
      <c r="F19" s="313" t="s">
        <v>813</v>
      </c>
      <c r="G19" s="313"/>
      <c r="H19" s="313"/>
      <c r="I19" s="313"/>
      <c r="J19" s="313"/>
      <c r="K19" s="195"/>
    </row>
    <row r="20" spans="2:11" ht="15" customHeight="1">
      <c r="B20" s="198"/>
      <c r="C20" s="199"/>
      <c r="D20" s="199"/>
      <c r="E20" s="201" t="s">
        <v>98</v>
      </c>
      <c r="F20" s="313" t="s">
        <v>814</v>
      </c>
      <c r="G20" s="313"/>
      <c r="H20" s="313"/>
      <c r="I20" s="313"/>
      <c r="J20" s="313"/>
      <c r="K20" s="195"/>
    </row>
    <row r="21" spans="2:11" ht="15" customHeight="1">
      <c r="B21" s="198"/>
      <c r="C21" s="199"/>
      <c r="D21" s="199"/>
      <c r="E21" s="201" t="s">
        <v>89</v>
      </c>
      <c r="F21" s="313" t="s">
        <v>815</v>
      </c>
      <c r="G21" s="313"/>
      <c r="H21" s="313"/>
      <c r="I21" s="313"/>
      <c r="J21" s="313"/>
      <c r="K21" s="195"/>
    </row>
    <row r="22" spans="2:11" ht="15" customHeight="1">
      <c r="B22" s="198"/>
      <c r="C22" s="199"/>
      <c r="D22" s="199"/>
      <c r="E22" s="201" t="s">
        <v>816</v>
      </c>
      <c r="F22" s="313" t="s">
        <v>817</v>
      </c>
      <c r="G22" s="313"/>
      <c r="H22" s="313"/>
      <c r="I22" s="313"/>
      <c r="J22" s="313"/>
      <c r="K22" s="195"/>
    </row>
    <row r="23" spans="2:11" ht="15" customHeight="1">
      <c r="B23" s="198"/>
      <c r="C23" s="199"/>
      <c r="D23" s="199"/>
      <c r="E23" s="201" t="s">
        <v>818</v>
      </c>
      <c r="F23" s="313" t="s">
        <v>819</v>
      </c>
      <c r="G23" s="313"/>
      <c r="H23" s="313"/>
      <c r="I23" s="313"/>
      <c r="J23" s="313"/>
      <c r="K23" s="195"/>
    </row>
    <row r="24" spans="2:11" ht="12.75" customHeight="1">
      <c r="B24" s="198"/>
      <c r="C24" s="199"/>
      <c r="D24" s="199"/>
      <c r="E24" s="199"/>
      <c r="F24" s="199"/>
      <c r="G24" s="199"/>
      <c r="H24" s="199"/>
      <c r="I24" s="199"/>
      <c r="J24" s="199"/>
      <c r="K24" s="195"/>
    </row>
    <row r="25" spans="2:11" ht="15" customHeight="1">
      <c r="B25" s="198"/>
      <c r="C25" s="313" t="s">
        <v>820</v>
      </c>
      <c r="D25" s="313"/>
      <c r="E25" s="313"/>
      <c r="F25" s="313"/>
      <c r="G25" s="313"/>
      <c r="H25" s="313"/>
      <c r="I25" s="313"/>
      <c r="J25" s="313"/>
      <c r="K25" s="195"/>
    </row>
    <row r="26" spans="2:11" ht="15" customHeight="1">
      <c r="B26" s="198"/>
      <c r="C26" s="313" t="s">
        <v>821</v>
      </c>
      <c r="D26" s="313"/>
      <c r="E26" s="313"/>
      <c r="F26" s="313"/>
      <c r="G26" s="313"/>
      <c r="H26" s="313"/>
      <c r="I26" s="313"/>
      <c r="J26" s="313"/>
      <c r="K26" s="195"/>
    </row>
    <row r="27" spans="2:11" ht="15" customHeight="1">
      <c r="B27" s="198"/>
      <c r="C27" s="197"/>
      <c r="D27" s="313" t="s">
        <v>822</v>
      </c>
      <c r="E27" s="313"/>
      <c r="F27" s="313"/>
      <c r="G27" s="313"/>
      <c r="H27" s="313"/>
      <c r="I27" s="313"/>
      <c r="J27" s="313"/>
      <c r="K27" s="195"/>
    </row>
    <row r="28" spans="2:11" ht="15" customHeight="1">
      <c r="B28" s="198"/>
      <c r="C28" s="199"/>
      <c r="D28" s="313" t="s">
        <v>823</v>
      </c>
      <c r="E28" s="313"/>
      <c r="F28" s="313"/>
      <c r="G28" s="313"/>
      <c r="H28" s="313"/>
      <c r="I28" s="313"/>
      <c r="J28" s="313"/>
      <c r="K28" s="195"/>
    </row>
    <row r="29" spans="2:11" ht="12.75" customHeight="1">
      <c r="B29" s="198"/>
      <c r="C29" s="199"/>
      <c r="D29" s="199"/>
      <c r="E29" s="199"/>
      <c r="F29" s="199"/>
      <c r="G29" s="199"/>
      <c r="H29" s="199"/>
      <c r="I29" s="199"/>
      <c r="J29" s="199"/>
      <c r="K29" s="195"/>
    </row>
    <row r="30" spans="2:11" ht="15" customHeight="1">
      <c r="B30" s="198"/>
      <c r="C30" s="199"/>
      <c r="D30" s="313" t="s">
        <v>824</v>
      </c>
      <c r="E30" s="313"/>
      <c r="F30" s="313"/>
      <c r="G30" s="313"/>
      <c r="H30" s="313"/>
      <c r="I30" s="313"/>
      <c r="J30" s="313"/>
      <c r="K30" s="195"/>
    </row>
    <row r="31" spans="2:11" ht="15" customHeight="1">
      <c r="B31" s="198"/>
      <c r="C31" s="199"/>
      <c r="D31" s="313" t="s">
        <v>825</v>
      </c>
      <c r="E31" s="313"/>
      <c r="F31" s="313"/>
      <c r="G31" s="313"/>
      <c r="H31" s="313"/>
      <c r="I31" s="313"/>
      <c r="J31" s="313"/>
      <c r="K31" s="195"/>
    </row>
    <row r="32" spans="2:11" ht="12.75" customHeight="1">
      <c r="B32" s="198"/>
      <c r="C32" s="199"/>
      <c r="D32" s="199"/>
      <c r="E32" s="199"/>
      <c r="F32" s="199"/>
      <c r="G32" s="199"/>
      <c r="H32" s="199"/>
      <c r="I32" s="199"/>
      <c r="J32" s="199"/>
      <c r="K32" s="195"/>
    </row>
    <row r="33" spans="2:11" ht="15" customHeight="1">
      <c r="B33" s="198"/>
      <c r="C33" s="199"/>
      <c r="D33" s="313" t="s">
        <v>826</v>
      </c>
      <c r="E33" s="313"/>
      <c r="F33" s="313"/>
      <c r="G33" s="313"/>
      <c r="H33" s="313"/>
      <c r="I33" s="313"/>
      <c r="J33" s="313"/>
      <c r="K33" s="195"/>
    </row>
    <row r="34" spans="2:11" ht="15" customHeight="1">
      <c r="B34" s="198"/>
      <c r="C34" s="199"/>
      <c r="D34" s="313" t="s">
        <v>827</v>
      </c>
      <c r="E34" s="313"/>
      <c r="F34" s="313"/>
      <c r="G34" s="313"/>
      <c r="H34" s="313"/>
      <c r="I34" s="313"/>
      <c r="J34" s="313"/>
      <c r="K34" s="195"/>
    </row>
    <row r="35" spans="2:11" ht="15" customHeight="1">
      <c r="B35" s="198"/>
      <c r="C35" s="199"/>
      <c r="D35" s="313" t="s">
        <v>828</v>
      </c>
      <c r="E35" s="313"/>
      <c r="F35" s="313"/>
      <c r="G35" s="313"/>
      <c r="H35" s="313"/>
      <c r="I35" s="313"/>
      <c r="J35" s="313"/>
      <c r="K35" s="195"/>
    </row>
    <row r="36" spans="2:11" ht="15" customHeight="1">
      <c r="B36" s="198"/>
      <c r="C36" s="199"/>
      <c r="D36" s="197"/>
      <c r="E36" s="200" t="s">
        <v>116</v>
      </c>
      <c r="F36" s="197"/>
      <c r="G36" s="313" t="s">
        <v>829</v>
      </c>
      <c r="H36" s="313"/>
      <c r="I36" s="313"/>
      <c r="J36" s="313"/>
      <c r="K36" s="195"/>
    </row>
    <row r="37" spans="2:11" ht="30.75" customHeight="1">
      <c r="B37" s="198"/>
      <c r="C37" s="199"/>
      <c r="D37" s="197"/>
      <c r="E37" s="200" t="s">
        <v>830</v>
      </c>
      <c r="F37" s="197"/>
      <c r="G37" s="313" t="s">
        <v>831</v>
      </c>
      <c r="H37" s="313"/>
      <c r="I37" s="313"/>
      <c r="J37" s="313"/>
      <c r="K37" s="195"/>
    </row>
    <row r="38" spans="2:11" ht="15" customHeight="1">
      <c r="B38" s="198"/>
      <c r="C38" s="199"/>
      <c r="D38" s="197"/>
      <c r="E38" s="200" t="s">
        <v>63</v>
      </c>
      <c r="F38" s="197"/>
      <c r="G38" s="313" t="s">
        <v>832</v>
      </c>
      <c r="H38" s="313"/>
      <c r="I38" s="313"/>
      <c r="J38" s="313"/>
      <c r="K38" s="195"/>
    </row>
    <row r="39" spans="2:11" ht="15" customHeight="1">
      <c r="B39" s="198"/>
      <c r="C39" s="199"/>
      <c r="D39" s="197"/>
      <c r="E39" s="200" t="s">
        <v>64</v>
      </c>
      <c r="F39" s="197"/>
      <c r="G39" s="313" t="s">
        <v>833</v>
      </c>
      <c r="H39" s="313"/>
      <c r="I39" s="313"/>
      <c r="J39" s="313"/>
      <c r="K39" s="195"/>
    </row>
    <row r="40" spans="2:11" ht="15" customHeight="1">
      <c r="B40" s="198"/>
      <c r="C40" s="199"/>
      <c r="D40" s="197"/>
      <c r="E40" s="200" t="s">
        <v>117</v>
      </c>
      <c r="F40" s="197"/>
      <c r="G40" s="313" t="s">
        <v>834</v>
      </c>
      <c r="H40" s="313"/>
      <c r="I40" s="313"/>
      <c r="J40" s="313"/>
      <c r="K40" s="195"/>
    </row>
    <row r="41" spans="2:11" ht="15" customHeight="1">
      <c r="B41" s="198"/>
      <c r="C41" s="199"/>
      <c r="D41" s="197"/>
      <c r="E41" s="200" t="s">
        <v>118</v>
      </c>
      <c r="F41" s="197"/>
      <c r="G41" s="313" t="s">
        <v>835</v>
      </c>
      <c r="H41" s="313"/>
      <c r="I41" s="313"/>
      <c r="J41" s="313"/>
      <c r="K41" s="195"/>
    </row>
    <row r="42" spans="2:11" ht="15" customHeight="1">
      <c r="B42" s="198"/>
      <c r="C42" s="199"/>
      <c r="D42" s="197"/>
      <c r="E42" s="200" t="s">
        <v>836</v>
      </c>
      <c r="F42" s="197"/>
      <c r="G42" s="313" t="s">
        <v>837</v>
      </c>
      <c r="H42" s="313"/>
      <c r="I42" s="313"/>
      <c r="J42" s="313"/>
      <c r="K42" s="195"/>
    </row>
    <row r="43" spans="2:11" ht="15" customHeight="1">
      <c r="B43" s="198"/>
      <c r="C43" s="199"/>
      <c r="D43" s="197"/>
      <c r="E43" s="200"/>
      <c r="F43" s="197"/>
      <c r="G43" s="313" t="s">
        <v>838</v>
      </c>
      <c r="H43" s="313"/>
      <c r="I43" s="313"/>
      <c r="J43" s="313"/>
      <c r="K43" s="195"/>
    </row>
    <row r="44" spans="2:11" ht="15" customHeight="1">
      <c r="B44" s="198"/>
      <c r="C44" s="199"/>
      <c r="D44" s="197"/>
      <c r="E44" s="200" t="s">
        <v>839</v>
      </c>
      <c r="F44" s="197"/>
      <c r="G44" s="313" t="s">
        <v>840</v>
      </c>
      <c r="H44" s="313"/>
      <c r="I44" s="313"/>
      <c r="J44" s="313"/>
      <c r="K44" s="195"/>
    </row>
    <row r="45" spans="2:11" ht="15" customHeight="1">
      <c r="B45" s="198"/>
      <c r="C45" s="199"/>
      <c r="D45" s="197"/>
      <c r="E45" s="200" t="s">
        <v>120</v>
      </c>
      <c r="F45" s="197"/>
      <c r="G45" s="313" t="s">
        <v>841</v>
      </c>
      <c r="H45" s="313"/>
      <c r="I45" s="313"/>
      <c r="J45" s="313"/>
      <c r="K45" s="195"/>
    </row>
    <row r="46" spans="2:11" ht="12.75" customHeight="1">
      <c r="B46" s="198"/>
      <c r="C46" s="199"/>
      <c r="D46" s="197"/>
      <c r="E46" s="197"/>
      <c r="F46" s="197"/>
      <c r="G46" s="197"/>
      <c r="H46" s="197"/>
      <c r="I46" s="197"/>
      <c r="J46" s="197"/>
      <c r="K46" s="195"/>
    </row>
    <row r="47" spans="2:11" ht="15" customHeight="1">
      <c r="B47" s="198"/>
      <c r="C47" s="199"/>
      <c r="D47" s="313" t="s">
        <v>842</v>
      </c>
      <c r="E47" s="313"/>
      <c r="F47" s="313"/>
      <c r="G47" s="313"/>
      <c r="H47" s="313"/>
      <c r="I47" s="313"/>
      <c r="J47" s="313"/>
      <c r="K47" s="195"/>
    </row>
    <row r="48" spans="2:11" ht="15" customHeight="1">
      <c r="B48" s="198"/>
      <c r="C48" s="199"/>
      <c r="D48" s="199"/>
      <c r="E48" s="313" t="s">
        <v>843</v>
      </c>
      <c r="F48" s="313"/>
      <c r="G48" s="313"/>
      <c r="H48" s="313"/>
      <c r="I48" s="313"/>
      <c r="J48" s="313"/>
      <c r="K48" s="195"/>
    </row>
    <row r="49" spans="2:11" ht="15" customHeight="1">
      <c r="B49" s="198"/>
      <c r="C49" s="199"/>
      <c r="D49" s="199"/>
      <c r="E49" s="313" t="s">
        <v>844</v>
      </c>
      <c r="F49" s="313"/>
      <c r="G49" s="313"/>
      <c r="H49" s="313"/>
      <c r="I49" s="313"/>
      <c r="J49" s="313"/>
      <c r="K49" s="195"/>
    </row>
    <row r="50" spans="2:11" ht="15" customHeight="1">
      <c r="B50" s="198"/>
      <c r="C50" s="199"/>
      <c r="D50" s="199"/>
      <c r="E50" s="313" t="s">
        <v>845</v>
      </c>
      <c r="F50" s="313"/>
      <c r="G50" s="313"/>
      <c r="H50" s="313"/>
      <c r="I50" s="313"/>
      <c r="J50" s="313"/>
      <c r="K50" s="195"/>
    </row>
    <row r="51" spans="2:11" ht="15" customHeight="1">
      <c r="B51" s="198"/>
      <c r="C51" s="199"/>
      <c r="D51" s="313" t="s">
        <v>846</v>
      </c>
      <c r="E51" s="313"/>
      <c r="F51" s="313"/>
      <c r="G51" s="313"/>
      <c r="H51" s="313"/>
      <c r="I51" s="313"/>
      <c r="J51" s="313"/>
      <c r="K51" s="195"/>
    </row>
    <row r="52" spans="2:11" ht="25.5" customHeight="1">
      <c r="B52" s="194"/>
      <c r="C52" s="314" t="s">
        <v>847</v>
      </c>
      <c r="D52" s="314"/>
      <c r="E52" s="314"/>
      <c r="F52" s="314"/>
      <c r="G52" s="314"/>
      <c r="H52" s="314"/>
      <c r="I52" s="314"/>
      <c r="J52" s="314"/>
      <c r="K52" s="195"/>
    </row>
    <row r="53" spans="2:11" ht="5.25" customHeight="1">
      <c r="B53" s="194"/>
      <c r="C53" s="196"/>
      <c r="D53" s="196"/>
      <c r="E53" s="196"/>
      <c r="F53" s="196"/>
      <c r="G53" s="196"/>
      <c r="H53" s="196"/>
      <c r="I53" s="196"/>
      <c r="J53" s="196"/>
      <c r="K53" s="195"/>
    </row>
    <row r="54" spans="2:11" ht="15" customHeight="1">
      <c r="B54" s="194"/>
      <c r="C54" s="313" t="s">
        <v>848</v>
      </c>
      <c r="D54" s="313"/>
      <c r="E54" s="313"/>
      <c r="F54" s="313"/>
      <c r="G54" s="313"/>
      <c r="H54" s="313"/>
      <c r="I54" s="313"/>
      <c r="J54" s="313"/>
      <c r="K54" s="195"/>
    </row>
    <row r="55" spans="2:11" ht="15" customHeight="1">
      <c r="B55" s="194"/>
      <c r="C55" s="313" t="s">
        <v>849</v>
      </c>
      <c r="D55" s="313"/>
      <c r="E55" s="313"/>
      <c r="F55" s="313"/>
      <c r="G55" s="313"/>
      <c r="H55" s="313"/>
      <c r="I55" s="313"/>
      <c r="J55" s="313"/>
      <c r="K55" s="195"/>
    </row>
    <row r="56" spans="2:11" ht="12.75" customHeight="1">
      <c r="B56" s="194"/>
      <c r="C56" s="197"/>
      <c r="D56" s="197"/>
      <c r="E56" s="197"/>
      <c r="F56" s="197"/>
      <c r="G56" s="197"/>
      <c r="H56" s="197"/>
      <c r="I56" s="197"/>
      <c r="J56" s="197"/>
      <c r="K56" s="195"/>
    </row>
    <row r="57" spans="2:11" ht="15" customHeight="1">
      <c r="B57" s="194"/>
      <c r="C57" s="313" t="s">
        <v>850</v>
      </c>
      <c r="D57" s="313"/>
      <c r="E57" s="313"/>
      <c r="F57" s="313"/>
      <c r="G57" s="313"/>
      <c r="H57" s="313"/>
      <c r="I57" s="313"/>
      <c r="J57" s="313"/>
      <c r="K57" s="195"/>
    </row>
    <row r="58" spans="2:11" ht="15" customHeight="1">
      <c r="B58" s="194"/>
      <c r="C58" s="199"/>
      <c r="D58" s="313" t="s">
        <v>851</v>
      </c>
      <c r="E58" s="313"/>
      <c r="F58" s="313"/>
      <c r="G58" s="313"/>
      <c r="H58" s="313"/>
      <c r="I58" s="313"/>
      <c r="J58" s="313"/>
      <c r="K58" s="195"/>
    </row>
    <row r="59" spans="2:11" ht="15" customHeight="1">
      <c r="B59" s="194"/>
      <c r="C59" s="199"/>
      <c r="D59" s="313" t="s">
        <v>852</v>
      </c>
      <c r="E59" s="313"/>
      <c r="F59" s="313"/>
      <c r="G59" s="313"/>
      <c r="H59" s="313"/>
      <c r="I59" s="313"/>
      <c r="J59" s="313"/>
      <c r="K59" s="195"/>
    </row>
    <row r="60" spans="2:11" ht="15" customHeight="1">
      <c r="B60" s="194"/>
      <c r="C60" s="199"/>
      <c r="D60" s="313" t="s">
        <v>853</v>
      </c>
      <c r="E60" s="313"/>
      <c r="F60" s="313"/>
      <c r="G60" s="313"/>
      <c r="H60" s="313"/>
      <c r="I60" s="313"/>
      <c r="J60" s="313"/>
      <c r="K60" s="195"/>
    </row>
    <row r="61" spans="2:11" ht="15" customHeight="1">
      <c r="B61" s="194"/>
      <c r="C61" s="199"/>
      <c r="D61" s="313" t="s">
        <v>854</v>
      </c>
      <c r="E61" s="313"/>
      <c r="F61" s="313"/>
      <c r="G61" s="313"/>
      <c r="H61" s="313"/>
      <c r="I61" s="313"/>
      <c r="J61" s="313"/>
      <c r="K61" s="195"/>
    </row>
    <row r="62" spans="2:11" ht="15" customHeight="1">
      <c r="B62" s="194"/>
      <c r="C62" s="199"/>
      <c r="D62" s="315" t="s">
        <v>855</v>
      </c>
      <c r="E62" s="315"/>
      <c r="F62" s="315"/>
      <c r="G62" s="315"/>
      <c r="H62" s="315"/>
      <c r="I62" s="315"/>
      <c r="J62" s="315"/>
      <c r="K62" s="195"/>
    </row>
    <row r="63" spans="2:11" ht="15" customHeight="1">
      <c r="B63" s="194"/>
      <c r="C63" s="199"/>
      <c r="D63" s="313" t="s">
        <v>856</v>
      </c>
      <c r="E63" s="313"/>
      <c r="F63" s="313"/>
      <c r="G63" s="313"/>
      <c r="H63" s="313"/>
      <c r="I63" s="313"/>
      <c r="J63" s="313"/>
      <c r="K63" s="195"/>
    </row>
    <row r="64" spans="2:11" ht="12.75" customHeight="1">
      <c r="B64" s="194"/>
      <c r="C64" s="199"/>
      <c r="D64" s="199"/>
      <c r="E64" s="202"/>
      <c r="F64" s="199"/>
      <c r="G64" s="199"/>
      <c r="H64" s="199"/>
      <c r="I64" s="199"/>
      <c r="J64" s="199"/>
      <c r="K64" s="195"/>
    </row>
    <row r="65" spans="2:11" ht="15" customHeight="1">
      <c r="B65" s="194"/>
      <c r="C65" s="199"/>
      <c r="D65" s="313" t="s">
        <v>857</v>
      </c>
      <c r="E65" s="313"/>
      <c r="F65" s="313"/>
      <c r="G65" s="313"/>
      <c r="H65" s="313"/>
      <c r="I65" s="313"/>
      <c r="J65" s="313"/>
      <c r="K65" s="195"/>
    </row>
    <row r="66" spans="2:11" ht="15" customHeight="1">
      <c r="B66" s="194"/>
      <c r="C66" s="199"/>
      <c r="D66" s="315" t="s">
        <v>858</v>
      </c>
      <c r="E66" s="315"/>
      <c r="F66" s="315"/>
      <c r="G66" s="315"/>
      <c r="H66" s="315"/>
      <c r="I66" s="315"/>
      <c r="J66" s="315"/>
      <c r="K66" s="195"/>
    </row>
    <row r="67" spans="2:11" ht="15" customHeight="1">
      <c r="B67" s="194"/>
      <c r="C67" s="199"/>
      <c r="D67" s="313" t="s">
        <v>859</v>
      </c>
      <c r="E67" s="313"/>
      <c r="F67" s="313"/>
      <c r="G67" s="313"/>
      <c r="H67" s="313"/>
      <c r="I67" s="313"/>
      <c r="J67" s="313"/>
      <c r="K67" s="195"/>
    </row>
    <row r="68" spans="2:11" ht="15" customHeight="1">
      <c r="B68" s="194"/>
      <c r="C68" s="199"/>
      <c r="D68" s="313" t="s">
        <v>860</v>
      </c>
      <c r="E68" s="313"/>
      <c r="F68" s="313"/>
      <c r="G68" s="313"/>
      <c r="H68" s="313"/>
      <c r="I68" s="313"/>
      <c r="J68" s="313"/>
      <c r="K68" s="195"/>
    </row>
    <row r="69" spans="2:11" ht="15" customHeight="1">
      <c r="B69" s="194"/>
      <c r="C69" s="199"/>
      <c r="D69" s="313" t="s">
        <v>861</v>
      </c>
      <c r="E69" s="313"/>
      <c r="F69" s="313"/>
      <c r="G69" s="313"/>
      <c r="H69" s="313"/>
      <c r="I69" s="313"/>
      <c r="J69" s="313"/>
      <c r="K69" s="195"/>
    </row>
    <row r="70" spans="2:11" ht="15" customHeight="1">
      <c r="B70" s="194"/>
      <c r="C70" s="199"/>
      <c r="D70" s="313" t="s">
        <v>862</v>
      </c>
      <c r="E70" s="313"/>
      <c r="F70" s="313"/>
      <c r="G70" s="313"/>
      <c r="H70" s="313"/>
      <c r="I70" s="313"/>
      <c r="J70" s="313"/>
      <c r="K70" s="195"/>
    </row>
    <row r="71" spans="2:11" ht="12.75" customHeight="1">
      <c r="B71" s="203"/>
      <c r="C71" s="204"/>
      <c r="D71" s="204"/>
      <c r="E71" s="204"/>
      <c r="F71" s="204"/>
      <c r="G71" s="204"/>
      <c r="H71" s="204"/>
      <c r="I71" s="204"/>
      <c r="J71" s="204"/>
      <c r="K71" s="205"/>
    </row>
    <row r="72" spans="2:11" ht="18.75" customHeight="1">
      <c r="B72" s="206"/>
      <c r="C72" s="206"/>
      <c r="D72" s="206"/>
      <c r="E72" s="206"/>
      <c r="F72" s="206"/>
      <c r="G72" s="206"/>
      <c r="H72" s="206"/>
      <c r="I72" s="206"/>
      <c r="J72" s="206"/>
      <c r="K72" s="207"/>
    </row>
    <row r="73" spans="2:11" ht="18.75" customHeight="1">
      <c r="B73" s="207"/>
      <c r="C73" s="207"/>
      <c r="D73" s="207"/>
      <c r="E73" s="207"/>
      <c r="F73" s="207"/>
      <c r="G73" s="207"/>
      <c r="H73" s="207"/>
      <c r="I73" s="207"/>
      <c r="J73" s="207"/>
      <c r="K73" s="207"/>
    </row>
    <row r="74" spans="2:11" ht="7.5" customHeight="1">
      <c r="B74" s="208"/>
      <c r="C74" s="209"/>
      <c r="D74" s="209"/>
      <c r="E74" s="209"/>
      <c r="F74" s="209"/>
      <c r="G74" s="209"/>
      <c r="H74" s="209"/>
      <c r="I74" s="209"/>
      <c r="J74" s="209"/>
      <c r="K74" s="210"/>
    </row>
    <row r="75" spans="2:11" ht="45" customHeight="1">
      <c r="B75" s="211"/>
      <c r="C75" s="308" t="s">
        <v>863</v>
      </c>
      <c r="D75" s="308"/>
      <c r="E75" s="308"/>
      <c r="F75" s="308"/>
      <c r="G75" s="308"/>
      <c r="H75" s="308"/>
      <c r="I75" s="308"/>
      <c r="J75" s="308"/>
      <c r="K75" s="212"/>
    </row>
    <row r="76" spans="2:11" ht="17.25" customHeight="1">
      <c r="B76" s="211"/>
      <c r="C76" s="213" t="s">
        <v>864</v>
      </c>
      <c r="D76" s="213"/>
      <c r="E76" s="213"/>
      <c r="F76" s="213" t="s">
        <v>865</v>
      </c>
      <c r="G76" s="214"/>
      <c r="H76" s="213" t="s">
        <v>64</v>
      </c>
      <c r="I76" s="213" t="s">
        <v>67</v>
      </c>
      <c r="J76" s="213" t="s">
        <v>866</v>
      </c>
      <c r="K76" s="212"/>
    </row>
    <row r="77" spans="2:11" ht="17.25" customHeight="1">
      <c r="B77" s="211"/>
      <c r="C77" s="215" t="s">
        <v>867</v>
      </c>
      <c r="D77" s="215"/>
      <c r="E77" s="215"/>
      <c r="F77" s="216" t="s">
        <v>868</v>
      </c>
      <c r="G77" s="217"/>
      <c r="H77" s="215"/>
      <c r="I77" s="215"/>
      <c r="J77" s="215" t="s">
        <v>869</v>
      </c>
      <c r="K77" s="212"/>
    </row>
    <row r="78" spans="2:11" ht="5.25" customHeight="1">
      <c r="B78" s="211"/>
      <c r="C78" s="218"/>
      <c r="D78" s="218"/>
      <c r="E78" s="218"/>
      <c r="F78" s="218"/>
      <c r="G78" s="219"/>
      <c r="H78" s="218"/>
      <c r="I78" s="218"/>
      <c r="J78" s="218"/>
      <c r="K78" s="212"/>
    </row>
    <row r="79" spans="2:11" ht="15" customHeight="1">
      <c r="B79" s="211"/>
      <c r="C79" s="200" t="s">
        <v>63</v>
      </c>
      <c r="D79" s="220"/>
      <c r="E79" s="220"/>
      <c r="F79" s="221" t="s">
        <v>870</v>
      </c>
      <c r="G79" s="222"/>
      <c r="H79" s="200" t="s">
        <v>871</v>
      </c>
      <c r="I79" s="200" t="s">
        <v>872</v>
      </c>
      <c r="J79" s="200">
        <v>20</v>
      </c>
      <c r="K79" s="212"/>
    </row>
    <row r="80" spans="2:11" ht="15" customHeight="1">
      <c r="B80" s="211"/>
      <c r="C80" s="200" t="s">
        <v>873</v>
      </c>
      <c r="D80" s="200"/>
      <c r="E80" s="200"/>
      <c r="F80" s="221" t="s">
        <v>870</v>
      </c>
      <c r="G80" s="222"/>
      <c r="H80" s="200" t="s">
        <v>874</v>
      </c>
      <c r="I80" s="200" t="s">
        <v>872</v>
      </c>
      <c r="J80" s="200">
        <v>120</v>
      </c>
      <c r="K80" s="212"/>
    </row>
    <row r="81" spans="2:11" ht="15" customHeight="1">
      <c r="B81" s="223"/>
      <c r="C81" s="200" t="s">
        <v>875</v>
      </c>
      <c r="D81" s="200"/>
      <c r="E81" s="200"/>
      <c r="F81" s="221" t="s">
        <v>876</v>
      </c>
      <c r="G81" s="222"/>
      <c r="H81" s="200" t="s">
        <v>877</v>
      </c>
      <c r="I81" s="200" t="s">
        <v>872</v>
      </c>
      <c r="J81" s="200">
        <v>50</v>
      </c>
      <c r="K81" s="212"/>
    </row>
    <row r="82" spans="2:11" ht="15" customHeight="1">
      <c r="B82" s="223"/>
      <c r="C82" s="200" t="s">
        <v>878</v>
      </c>
      <c r="D82" s="200"/>
      <c r="E82" s="200"/>
      <c r="F82" s="221" t="s">
        <v>870</v>
      </c>
      <c r="G82" s="222"/>
      <c r="H82" s="200" t="s">
        <v>879</v>
      </c>
      <c r="I82" s="200" t="s">
        <v>880</v>
      </c>
      <c r="J82" s="200"/>
      <c r="K82" s="212"/>
    </row>
    <row r="83" spans="2:11" ht="15" customHeight="1">
      <c r="B83" s="223"/>
      <c r="C83" s="200" t="s">
        <v>881</v>
      </c>
      <c r="D83" s="200"/>
      <c r="E83" s="200"/>
      <c r="F83" s="221" t="s">
        <v>876</v>
      </c>
      <c r="G83" s="200"/>
      <c r="H83" s="200" t="s">
        <v>882</v>
      </c>
      <c r="I83" s="200" t="s">
        <v>872</v>
      </c>
      <c r="J83" s="200">
        <v>15</v>
      </c>
      <c r="K83" s="212"/>
    </row>
    <row r="84" spans="2:11" ht="15" customHeight="1">
      <c r="B84" s="223"/>
      <c r="C84" s="200" t="s">
        <v>883</v>
      </c>
      <c r="D84" s="200"/>
      <c r="E84" s="200"/>
      <c r="F84" s="221" t="s">
        <v>876</v>
      </c>
      <c r="G84" s="200"/>
      <c r="H84" s="200" t="s">
        <v>884</v>
      </c>
      <c r="I84" s="200" t="s">
        <v>872</v>
      </c>
      <c r="J84" s="200">
        <v>15</v>
      </c>
      <c r="K84" s="212"/>
    </row>
    <row r="85" spans="2:11" ht="15" customHeight="1">
      <c r="B85" s="223"/>
      <c r="C85" s="200" t="s">
        <v>885</v>
      </c>
      <c r="D85" s="200"/>
      <c r="E85" s="200"/>
      <c r="F85" s="221" t="s">
        <v>876</v>
      </c>
      <c r="G85" s="200"/>
      <c r="H85" s="200" t="s">
        <v>886</v>
      </c>
      <c r="I85" s="200" t="s">
        <v>872</v>
      </c>
      <c r="J85" s="200">
        <v>20</v>
      </c>
      <c r="K85" s="212"/>
    </row>
    <row r="86" spans="2:11" ht="15" customHeight="1">
      <c r="B86" s="223"/>
      <c r="C86" s="200" t="s">
        <v>887</v>
      </c>
      <c r="D86" s="200"/>
      <c r="E86" s="200"/>
      <c r="F86" s="221" t="s">
        <v>876</v>
      </c>
      <c r="G86" s="200"/>
      <c r="H86" s="200" t="s">
        <v>888</v>
      </c>
      <c r="I86" s="200" t="s">
        <v>872</v>
      </c>
      <c r="J86" s="200">
        <v>20</v>
      </c>
      <c r="K86" s="212"/>
    </row>
    <row r="87" spans="2:11" ht="15" customHeight="1">
      <c r="B87" s="223"/>
      <c r="C87" s="200" t="s">
        <v>889</v>
      </c>
      <c r="D87" s="200"/>
      <c r="E87" s="200"/>
      <c r="F87" s="221" t="s">
        <v>876</v>
      </c>
      <c r="G87" s="222"/>
      <c r="H87" s="200" t="s">
        <v>890</v>
      </c>
      <c r="I87" s="200" t="s">
        <v>872</v>
      </c>
      <c r="J87" s="200">
        <v>50</v>
      </c>
      <c r="K87" s="212"/>
    </row>
    <row r="88" spans="2:11" ht="15" customHeight="1">
      <c r="B88" s="223"/>
      <c r="C88" s="200" t="s">
        <v>891</v>
      </c>
      <c r="D88" s="200"/>
      <c r="E88" s="200"/>
      <c r="F88" s="221" t="s">
        <v>876</v>
      </c>
      <c r="G88" s="222"/>
      <c r="H88" s="200" t="s">
        <v>892</v>
      </c>
      <c r="I88" s="200" t="s">
        <v>872</v>
      </c>
      <c r="J88" s="200">
        <v>20</v>
      </c>
      <c r="K88" s="212"/>
    </row>
    <row r="89" spans="2:11" ht="15" customHeight="1">
      <c r="B89" s="223"/>
      <c r="C89" s="200" t="s">
        <v>893</v>
      </c>
      <c r="D89" s="200"/>
      <c r="E89" s="200"/>
      <c r="F89" s="221" t="s">
        <v>876</v>
      </c>
      <c r="G89" s="222"/>
      <c r="H89" s="200" t="s">
        <v>894</v>
      </c>
      <c r="I89" s="200" t="s">
        <v>872</v>
      </c>
      <c r="J89" s="200">
        <v>20</v>
      </c>
      <c r="K89" s="212"/>
    </row>
    <row r="90" spans="2:11" ht="15" customHeight="1">
      <c r="B90" s="223"/>
      <c r="C90" s="200" t="s">
        <v>895</v>
      </c>
      <c r="D90" s="200"/>
      <c r="E90" s="200"/>
      <c r="F90" s="221" t="s">
        <v>876</v>
      </c>
      <c r="G90" s="222"/>
      <c r="H90" s="200" t="s">
        <v>896</v>
      </c>
      <c r="I90" s="200" t="s">
        <v>872</v>
      </c>
      <c r="J90" s="200">
        <v>50</v>
      </c>
      <c r="K90" s="212"/>
    </row>
    <row r="91" spans="2:11" ht="15" customHeight="1">
      <c r="B91" s="223"/>
      <c r="C91" s="200" t="s">
        <v>897</v>
      </c>
      <c r="D91" s="200"/>
      <c r="E91" s="200"/>
      <c r="F91" s="221" t="s">
        <v>876</v>
      </c>
      <c r="G91" s="222"/>
      <c r="H91" s="200" t="s">
        <v>897</v>
      </c>
      <c r="I91" s="200" t="s">
        <v>872</v>
      </c>
      <c r="J91" s="200">
        <v>50</v>
      </c>
      <c r="K91" s="212"/>
    </row>
    <row r="92" spans="2:11" ht="15" customHeight="1">
      <c r="B92" s="223"/>
      <c r="C92" s="200" t="s">
        <v>898</v>
      </c>
      <c r="D92" s="200"/>
      <c r="E92" s="200"/>
      <c r="F92" s="221" t="s">
        <v>876</v>
      </c>
      <c r="G92" s="222"/>
      <c r="H92" s="200" t="s">
        <v>899</v>
      </c>
      <c r="I92" s="200" t="s">
        <v>872</v>
      </c>
      <c r="J92" s="200">
        <v>255</v>
      </c>
      <c r="K92" s="212"/>
    </row>
    <row r="93" spans="2:11" ht="15" customHeight="1">
      <c r="B93" s="223"/>
      <c r="C93" s="200" t="s">
        <v>900</v>
      </c>
      <c r="D93" s="200"/>
      <c r="E93" s="200"/>
      <c r="F93" s="221" t="s">
        <v>870</v>
      </c>
      <c r="G93" s="222"/>
      <c r="H93" s="200" t="s">
        <v>901</v>
      </c>
      <c r="I93" s="200" t="s">
        <v>902</v>
      </c>
      <c r="J93" s="200"/>
      <c r="K93" s="212"/>
    </row>
    <row r="94" spans="2:11" ht="15" customHeight="1">
      <c r="B94" s="223"/>
      <c r="C94" s="200" t="s">
        <v>903</v>
      </c>
      <c r="D94" s="200"/>
      <c r="E94" s="200"/>
      <c r="F94" s="221" t="s">
        <v>870</v>
      </c>
      <c r="G94" s="222"/>
      <c r="H94" s="200" t="s">
        <v>904</v>
      </c>
      <c r="I94" s="200" t="s">
        <v>905</v>
      </c>
      <c r="J94" s="200"/>
      <c r="K94" s="212"/>
    </row>
    <row r="95" spans="2:11" ht="15" customHeight="1">
      <c r="B95" s="223"/>
      <c r="C95" s="200" t="s">
        <v>906</v>
      </c>
      <c r="D95" s="200"/>
      <c r="E95" s="200"/>
      <c r="F95" s="221" t="s">
        <v>870</v>
      </c>
      <c r="G95" s="222"/>
      <c r="H95" s="200" t="s">
        <v>906</v>
      </c>
      <c r="I95" s="200" t="s">
        <v>905</v>
      </c>
      <c r="J95" s="200"/>
      <c r="K95" s="212"/>
    </row>
    <row r="96" spans="2:11" ht="15" customHeight="1">
      <c r="B96" s="223"/>
      <c r="C96" s="200" t="s">
        <v>48</v>
      </c>
      <c r="D96" s="200"/>
      <c r="E96" s="200"/>
      <c r="F96" s="221" t="s">
        <v>870</v>
      </c>
      <c r="G96" s="222"/>
      <c r="H96" s="200" t="s">
        <v>907</v>
      </c>
      <c r="I96" s="200" t="s">
        <v>905</v>
      </c>
      <c r="J96" s="200"/>
      <c r="K96" s="212"/>
    </row>
    <row r="97" spans="2:11" ht="15" customHeight="1">
      <c r="B97" s="223"/>
      <c r="C97" s="200" t="s">
        <v>58</v>
      </c>
      <c r="D97" s="200"/>
      <c r="E97" s="200"/>
      <c r="F97" s="221" t="s">
        <v>870</v>
      </c>
      <c r="G97" s="222"/>
      <c r="H97" s="200" t="s">
        <v>908</v>
      </c>
      <c r="I97" s="200" t="s">
        <v>905</v>
      </c>
      <c r="J97" s="200"/>
      <c r="K97" s="212"/>
    </row>
    <row r="98" spans="2:11" ht="15" customHeight="1">
      <c r="B98" s="224"/>
      <c r="C98" s="225"/>
      <c r="D98" s="225"/>
      <c r="E98" s="225"/>
      <c r="F98" s="225"/>
      <c r="G98" s="225"/>
      <c r="H98" s="225"/>
      <c r="I98" s="225"/>
      <c r="J98" s="225"/>
      <c r="K98" s="226"/>
    </row>
    <row r="99" spans="2:11" ht="18.75" customHeight="1">
      <c r="B99" s="227"/>
      <c r="C99" s="228"/>
      <c r="D99" s="228"/>
      <c r="E99" s="228"/>
      <c r="F99" s="228"/>
      <c r="G99" s="228"/>
      <c r="H99" s="228"/>
      <c r="I99" s="228"/>
      <c r="J99" s="228"/>
      <c r="K99" s="227"/>
    </row>
    <row r="100" spans="2:11" ht="18.75" customHeight="1"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</row>
    <row r="101" spans="2:11" ht="7.5" customHeight="1">
      <c r="B101" s="208"/>
      <c r="C101" s="209"/>
      <c r="D101" s="209"/>
      <c r="E101" s="209"/>
      <c r="F101" s="209"/>
      <c r="G101" s="209"/>
      <c r="H101" s="209"/>
      <c r="I101" s="209"/>
      <c r="J101" s="209"/>
      <c r="K101" s="210"/>
    </row>
    <row r="102" spans="2:11" ht="45" customHeight="1">
      <c r="B102" s="211"/>
      <c r="C102" s="308" t="s">
        <v>909</v>
      </c>
      <c r="D102" s="308"/>
      <c r="E102" s="308"/>
      <c r="F102" s="308"/>
      <c r="G102" s="308"/>
      <c r="H102" s="308"/>
      <c r="I102" s="308"/>
      <c r="J102" s="308"/>
      <c r="K102" s="212"/>
    </row>
    <row r="103" spans="2:11" ht="17.25" customHeight="1">
      <c r="B103" s="211"/>
      <c r="C103" s="213" t="s">
        <v>864</v>
      </c>
      <c r="D103" s="213"/>
      <c r="E103" s="213"/>
      <c r="F103" s="213" t="s">
        <v>865</v>
      </c>
      <c r="G103" s="214"/>
      <c r="H103" s="213" t="s">
        <v>64</v>
      </c>
      <c r="I103" s="213" t="s">
        <v>67</v>
      </c>
      <c r="J103" s="213" t="s">
        <v>866</v>
      </c>
      <c r="K103" s="212"/>
    </row>
    <row r="104" spans="2:11" ht="17.25" customHeight="1">
      <c r="B104" s="211"/>
      <c r="C104" s="215" t="s">
        <v>867</v>
      </c>
      <c r="D104" s="215"/>
      <c r="E104" s="215"/>
      <c r="F104" s="216" t="s">
        <v>868</v>
      </c>
      <c r="G104" s="217"/>
      <c r="H104" s="215"/>
      <c r="I104" s="215"/>
      <c r="J104" s="215" t="s">
        <v>869</v>
      </c>
      <c r="K104" s="212"/>
    </row>
    <row r="105" spans="2:11" ht="5.25" customHeight="1">
      <c r="B105" s="211"/>
      <c r="C105" s="213"/>
      <c r="D105" s="213"/>
      <c r="E105" s="213"/>
      <c r="F105" s="213"/>
      <c r="G105" s="229"/>
      <c r="H105" s="213"/>
      <c r="I105" s="213"/>
      <c r="J105" s="213"/>
      <c r="K105" s="212"/>
    </row>
    <row r="106" spans="2:11" ht="15" customHeight="1">
      <c r="B106" s="211"/>
      <c r="C106" s="200" t="s">
        <v>63</v>
      </c>
      <c r="D106" s="220"/>
      <c r="E106" s="220"/>
      <c r="F106" s="221" t="s">
        <v>870</v>
      </c>
      <c r="G106" s="200"/>
      <c r="H106" s="200" t="s">
        <v>910</v>
      </c>
      <c r="I106" s="200" t="s">
        <v>872</v>
      </c>
      <c r="J106" s="200">
        <v>20</v>
      </c>
      <c r="K106" s="212"/>
    </row>
    <row r="107" spans="2:11" ht="15" customHeight="1">
      <c r="B107" s="211"/>
      <c r="C107" s="200" t="s">
        <v>873</v>
      </c>
      <c r="D107" s="200"/>
      <c r="E107" s="200"/>
      <c r="F107" s="221" t="s">
        <v>870</v>
      </c>
      <c r="G107" s="200"/>
      <c r="H107" s="200" t="s">
        <v>910</v>
      </c>
      <c r="I107" s="200" t="s">
        <v>872</v>
      </c>
      <c r="J107" s="200">
        <v>120</v>
      </c>
      <c r="K107" s="212"/>
    </row>
    <row r="108" spans="2:11" ht="15" customHeight="1">
      <c r="B108" s="223"/>
      <c r="C108" s="200" t="s">
        <v>875</v>
      </c>
      <c r="D108" s="200"/>
      <c r="E108" s="200"/>
      <c r="F108" s="221" t="s">
        <v>876</v>
      </c>
      <c r="G108" s="200"/>
      <c r="H108" s="200" t="s">
        <v>910</v>
      </c>
      <c r="I108" s="200" t="s">
        <v>872</v>
      </c>
      <c r="J108" s="200">
        <v>50</v>
      </c>
      <c r="K108" s="212"/>
    </row>
    <row r="109" spans="2:11" ht="15" customHeight="1">
      <c r="B109" s="223"/>
      <c r="C109" s="200" t="s">
        <v>878</v>
      </c>
      <c r="D109" s="200"/>
      <c r="E109" s="200"/>
      <c r="F109" s="221" t="s">
        <v>870</v>
      </c>
      <c r="G109" s="200"/>
      <c r="H109" s="200" t="s">
        <v>910</v>
      </c>
      <c r="I109" s="200" t="s">
        <v>880</v>
      </c>
      <c r="J109" s="200"/>
      <c r="K109" s="212"/>
    </row>
    <row r="110" spans="2:11" ht="15" customHeight="1">
      <c r="B110" s="223"/>
      <c r="C110" s="200" t="s">
        <v>889</v>
      </c>
      <c r="D110" s="200"/>
      <c r="E110" s="200"/>
      <c r="F110" s="221" t="s">
        <v>876</v>
      </c>
      <c r="G110" s="200"/>
      <c r="H110" s="200" t="s">
        <v>910</v>
      </c>
      <c r="I110" s="200" t="s">
        <v>872</v>
      </c>
      <c r="J110" s="200">
        <v>50</v>
      </c>
      <c r="K110" s="212"/>
    </row>
    <row r="111" spans="2:11" ht="15" customHeight="1">
      <c r="B111" s="223"/>
      <c r="C111" s="200" t="s">
        <v>897</v>
      </c>
      <c r="D111" s="200"/>
      <c r="E111" s="200"/>
      <c r="F111" s="221" t="s">
        <v>876</v>
      </c>
      <c r="G111" s="200"/>
      <c r="H111" s="200" t="s">
        <v>910</v>
      </c>
      <c r="I111" s="200" t="s">
        <v>872</v>
      </c>
      <c r="J111" s="200">
        <v>50</v>
      </c>
      <c r="K111" s="212"/>
    </row>
    <row r="112" spans="2:11" ht="15" customHeight="1">
      <c r="B112" s="223"/>
      <c r="C112" s="200" t="s">
        <v>895</v>
      </c>
      <c r="D112" s="200"/>
      <c r="E112" s="200"/>
      <c r="F112" s="221" t="s">
        <v>876</v>
      </c>
      <c r="G112" s="200"/>
      <c r="H112" s="200" t="s">
        <v>910</v>
      </c>
      <c r="I112" s="200" t="s">
        <v>872</v>
      </c>
      <c r="J112" s="200">
        <v>50</v>
      </c>
      <c r="K112" s="212"/>
    </row>
    <row r="113" spans="2:11" ht="15" customHeight="1">
      <c r="B113" s="223"/>
      <c r="C113" s="200" t="s">
        <v>63</v>
      </c>
      <c r="D113" s="200"/>
      <c r="E113" s="200"/>
      <c r="F113" s="221" t="s">
        <v>870</v>
      </c>
      <c r="G113" s="200"/>
      <c r="H113" s="200" t="s">
        <v>911</v>
      </c>
      <c r="I113" s="200" t="s">
        <v>872</v>
      </c>
      <c r="J113" s="200">
        <v>20</v>
      </c>
      <c r="K113" s="212"/>
    </row>
    <row r="114" spans="2:11" ht="15" customHeight="1">
      <c r="B114" s="223"/>
      <c r="C114" s="200" t="s">
        <v>912</v>
      </c>
      <c r="D114" s="200"/>
      <c r="E114" s="200"/>
      <c r="F114" s="221" t="s">
        <v>870</v>
      </c>
      <c r="G114" s="200"/>
      <c r="H114" s="200" t="s">
        <v>913</v>
      </c>
      <c r="I114" s="200" t="s">
        <v>872</v>
      </c>
      <c r="J114" s="200">
        <v>120</v>
      </c>
      <c r="K114" s="212"/>
    </row>
    <row r="115" spans="2:11" ht="15" customHeight="1">
      <c r="B115" s="223"/>
      <c r="C115" s="200" t="s">
        <v>48</v>
      </c>
      <c r="D115" s="200"/>
      <c r="E115" s="200"/>
      <c r="F115" s="221" t="s">
        <v>870</v>
      </c>
      <c r="G115" s="200"/>
      <c r="H115" s="200" t="s">
        <v>914</v>
      </c>
      <c r="I115" s="200" t="s">
        <v>905</v>
      </c>
      <c r="J115" s="200"/>
      <c r="K115" s="212"/>
    </row>
    <row r="116" spans="2:11" ht="15" customHeight="1">
      <c r="B116" s="223"/>
      <c r="C116" s="200" t="s">
        <v>58</v>
      </c>
      <c r="D116" s="200"/>
      <c r="E116" s="200"/>
      <c r="F116" s="221" t="s">
        <v>870</v>
      </c>
      <c r="G116" s="200"/>
      <c r="H116" s="200" t="s">
        <v>915</v>
      </c>
      <c r="I116" s="200" t="s">
        <v>905</v>
      </c>
      <c r="J116" s="200"/>
      <c r="K116" s="212"/>
    </row>
    <row r="117" spans="2:11" ht="15" customHeight="1">
      <c r="B117" s="223"/>
      <c r="C117" s="200" t="s">
        <v>67</v>
      </c>
      <c r="D117" s="200"/>
      <c r="E117" s="200"/>
      <c r="F117" s="221" t="s">
        <v>870</v>
      </c>
      <c r="G117" s="200"/>
      <c r="H117" s="200" t="s">
        <v>916</v>
      </c>
      <c r="I117" s="200" t="s">
        <v>917</v>
      </c>
      <c r="J117" s="200"/>
      <c r="K117" s="212"/>
    </row>
    <row r="118" spans="2:11" ht="15" customHeight="1">
      <c r="B118" s="224"/>
      <c r="C118" s="230"/>
      <c r="D118" s="230"/>
      <c r="E118" s="230"/>
      <c r="F118" s="230"/>
      <c r="G118" s="230"/>
      <c r="H118" s="230"/>
      <c r="I118" s="230"/>
      <c r="J118" s="230"/>
      <c r="K118" s="226"/>
    </row>
    <row r="119" spans="2:11" ht="18.75" customHeight="1">
      <c r="B119" s="231"/>
      <c r="C119" s="232"/>
      <c r="D119" s="232"/>
      <c r="E119" s="232"/>
      <c r="F119" s="233"/>
      <c r="G119" s="232"/>
      <c r="H119" s="232"/>
      <c r="I119" s="232"/>
      <c r="J119" s="232"/>
      <c r="K119" s="231"/>
    </row>
    <row r="120" spans="2:11" ht="18.75" customHeight="1"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</row>
    <row r="121" spans="2:11" ht="7.5" customHeight="1">
      <c r="B121" s="234"/>
      <c r="C121" s="235"/>
      <c r="D121" s="235"/>
      <c r="E121" s="235"/>
      <c r="F121" s="235"/>
      <c r="G121" s="235"/>
      <c r="H121" s="235"/>
      <c r="I121" s="235"/>
      <c r="J121" s="235"/>
      <c r="K121" s="236"/>
    </row>
    <row r="122" spans="2:11" ht="45" customHeight="1">
      <c r="B122" s="237"/>
      <c r="C122" s="309" t="s">
        <v>918</v>
      </c>
      <c r="D122" s="309"/>
      <c r="E122" s="309"/>
      <c r="F122" s="309"/>
      <c r="G122" s="309"/>
      <c r="H122" s="309"/>
      <c r="I122" s="309"/>
      <c r="J122" s="309"/>
      <c r="K122" s="238"/>
    </row>
    <row r="123" spans="2:11" ht="17.25" customHeight="1">
      <c r="B123" s="239"/>
      <c r="C123" s="213" t="s">
        <v>864</v>
      </c>
      <c r="D123" s="213"/>
      <c r="E123" s="213"/>
      <c r="F123" s="213" t="s">
        <v>865</v>
      </c>
      <c r="G123" s="214"/>
      <c r="H123" s="213" t="s">
        <v>64</v>
      </c>
      <c r="I123" s="213" t="s">
        <v>67</v>
      </c>
      <c r="J123" s="213" t="s">
        <v>866</v>
      </c>
      <c r="K123" s="240"/>
    </row>
    <row r="124" spans="2:11" ht="17.25" customHeight="1">
      <c r="B124" s="239"/>
      <c r="C124" s="215" t="s">
        <v>867</v>
      </c>
      <c r="D124" s="215"/>
      <c r="E124" s="215"/>
      <c r="F124" s="216" t="s">
        <v>868</v>
      </c>
      <c r="G124" s="217"/>
      <c r="H124" s="215"/>
      <c r="I124" s="215"/>
      <c r="J124" s="215" t="s">
        <v>869</v>
      </c>
      <c r="K124" s="240"/>
    </row>
    <row r="125" spans="2:11" ht="5.25" customHeight="1">
      <c r="B125" s="241"/>
      <c r="C125" s="218"/>
      <c r="D125" s="218"/>
      <c r="E125" s="218"/>
      <c r="F125" s="218"/>
      <c r="G125" s="242"/>
      <c r="H125" s="218"/>
      <c r="I125" s="218"/>
      <c r="J125" s="218"/>
      <c r="K125" s="243"/>
    </row>
    <row r="126" spans="2:11" ht="15" customHeight="1">
      <c r="B126" s="241"/>
      <c r="C126" s="200" t="s">
        <v>873</v>
      </c>
      <c r="D126" s="220"/>
      <c r="E126" s="220"/>
      <c r="F126" s="221" t="s">
        <v>870</v>
      </c>
      <c r="G126" s="200"/>
      <c r="H126" s="200" t="s">
        <v>910</v>
      </c>
      <c r="I126" s="200" t="s">
        <v>872</v>
      </c>
      <c r="J126" s="200">
        <v>120</v>
      </c>
      <c r="K126" s="244"/>
    </row>
    <row r="127" spans="2:11" ht="15" customHeight="1">
      <c r="B127" s="241"/>
      <c r="C127" s="200" t="s">
        <v>919</v>
      </c>
      <c r="D127" s="200"/>
      <c r="E127" s="200"/>
      <c r="F127" s="221" t="s">
        <v>870</v>
      </c>
      <c r="G127" s="200"/>
      <c r="H127" s="200" t="s">
        <v>920</v>
      </c>
      <c r="I127" s="200" t="s">
        <v>872</v>
      </c>
      <c r="J127" s="200" t="s">
        <v>921</v>
      </c>
      <c r="K127" s="244"/>
    </row>
    <row r="128" spans="2:11" ht="15" customHeight="1">
      <c r="B128" s="241"/>
      <c r="C128" s="200" t="s">
        <v>818</v>
      </c>
      <c r="D128" s="200"/>
      <c r="E128" s="200"/>
      <c r="F128" s="221" t="s">
        <v>870</v>
      </c>
      <c r="G128" s="200"/>
      <c r="H128" s="200" t="s">
        <v>922</v>
      </c>
      <c r="I128" s="200" t="s">
        <v>872</v>
      </c>
      <c r="J128" s="200" t="s">
        <v>921</v>
      </c>
      <c r="K128" s="244"/>
    </row>
    <row r="129" spans="2:11" ht="15" customHeight="1">
      <c r="B129" s="241"/>
      <c r="C129" s="200" t="s">
        <v>881</v>
      </c>
      <c r="D129" s="200"/>
      <c r="E129" s="200"/>
      <c r="F129" s="221" t="s">
        <v>876</v>
      </c>
      <c r="G129" s="200"/>
      <c r="H129" s="200" t="s">
        <v>882</v>
      </c>
      <c r="I129" s="200" t="s">
        <v>872</v>
      </c>
      <c r="J129" s="200">
        <v>15</v>
      </c>
      <c r="K129" s="244"/>
    </row>
    <row r="130" spans="2:11" ht="15" customHeight="1">
      <c r="B130" s="241"/>
      <c r="C130" s="200" t="s">
        <v>883</v>
      </c>
      <c r="D130" s="200"/>
      <c r="E130" s="200"/>
      <c r="F130" s="221" t="s">
        <v>876</v>
      </c>
      <c r="G130" s="200"/>
      <c r="H130" s="200" t="s">
        <v>884</v>
      </c>
      <c r="I130" s="200" t="s">
        <v>872</v>
      </c>
      <c r="J130" s="200">
        <v>15</v>
      </c>
      <c r="K130" s="244"/>
    </row>
    <row r="131" spans="2:11" ht="15" customHeight="1">
      <c r="B131" s="241"/>
      <c r="C131" s="200" t="s">
        <v>885</v>
      </c>
      <c r="D131" s="200"/>
      <c r="E131" s="200"/>
      <c r="F131" s="221" t="s">
        <v>876</v>
      </c>
      <c r="G131" s="200"/>
      <c r="H131" s="200" t="s">
        <v>886</v>
      </c>
      <c r="I131" s="200" t="s">
        <v>872</v>
      </c>
      <c r="J131" s="200">
        <v>20</v>
      </c>
      <c r="K131" s="244"/>
    </row>
    <row r="132" spans="2:11" ht="15" customHeight="1">
      <c r="B132" s="241"/>
      <c r="C132" s="200" t="s">
        <v>887</v>
      </c>
      <c r="D132" s="200"/>
      <c r="E132" s="200"/>
      <c r="F132" s="221" t="s">
        <v>876</v>
      </c>
      <c r="G132" s="200"/>
      <c r="H132" s="200" t="s">
        <v>888</v>
      </c>
      <c r="I132" s="200" t="s">
        <v>872</v>
      </c>
      <c r="J132" s="200">
        <v>20</v>
      </c>
      <c r="K132" s="244"/>
    </row>
    <row r="133" spans="2:11" ht="15" customHeight="1">
      <c r="B133" s="241"/>
      <c r="C133" s="200" t="s">
        <v>875</v>
      </c>
      <c r="D133" s="200"/>
      <c r="E133" s="200"/>
      <c r="F133" s="221" t="s">
        <v>876</v>
      </c>
      <c r="G133" s="200"/>
      <c r="H133" s="200" t="s">
        <v>910</v>
      </c>
      <c r="I133" s="200" t="s">
        <v>872</v>
      </c>
      <c r="J133" s="200">
        <v>50</v>
      </c>
      <c r="K133" s="244"/>
    </row>
    <row r="134" spans="2:11" ht="15" customHeight="1">
      <c r="B134" s="241"/>
      <c r="C134" s="200" t="s">
        <v>889</v>
      </c>
      <c r="D134" s="200"/>
      <c r="E134" s="200"/>
      <c r="F134" s="221" t="s">
        <v>876</v>
      </c>
      <c r="G134" s="200"/>
      <c r="H134" s="200" t="s">
        <v>910</v>
      </c>
      <c r="I134" s="200" t="s">
        <v>872</v>
      </c>
      <c r="J134" s="200">
        <v>50</v>
      </c>
      <c r="K134" s="244"/>
    </row>
    <row r="135" spans="2:11" ht="15" customHeight="1">
      <c r="B135" s="241"/>
      <c r="C135" s="200" t="s">
        <v>895</v>
      </c>
      <c r="D135" s="200"/>
      <c r="E135" s="200"/>
      <c r="F135" s="221" t="s">
        <v>876</v>
      </c>
      <c r="G135" s="200"/>
      <c r="H135" s="200" t="s">
        <v>910</v>
      </c>
      <c r="I135" s="200" t="s">
        <v>872</v>
      </c>
      <c r="J135" s="200">
        <v>50</v>
      </c>
      <c r="K135" s="244"/>
    </row>
    <row r="136" spans="2:11" ht="15" customHeight="1">
      <c r="B136" s="241"/>
      <c r="C136" s="200" t="s">
        <v>897</v>
      </c>
      <c r="D136" s="200"/>
      <c r="E136" s="200"/>
      <c r="F136" s="221" t="s">
        <v>876</v>
      </c>
      <c r="G136" s="200"/>
      <c r="H136" s="200" t="s">
        <v>910</v>
      </c>
      <c r="I136" s="200" t="s">
        <v>872</v>
      </c>
      <c r="J136" s="200">
        <v>50</v>
      </c>
      <c r="K136" s="244"/>
    </row>
    <row r="137" spans="2:11" ht="15" customHeight="1">
      <c r="B137" s="241"/>
      <c r="C137" s="200" t="s">
        <v>898</v>
      </c>
      <c r="D137" s="200"/>
      <c r="E137" s="200"/>
      <c r="F137" s="221" t="s">
        <v>876</v>
      </c>
      <c r="G137" s="200"/>
      <c r="H137" s="200" t="s">
        <v>923</v>
      </c>
      <c r="I137" s="200" t="s">
        <v>872</v>
      </c>
      <c r="J137" s="200">
        <v>255</v>
      </c>
      <c r="K137" s="244"/>
    </row>
    <row r="138" spans="2:11" ht="15" customHeight="1">
      <c r="B138" s="241"/>
      <c r="C138" s="200" t="s">
        <v>900</v>
      </c>
      <c r="D138" s="200"/>
      <c r="E138" s="200"/>
      <c r="F138" s="221" t="s">
        <v>870</v>
      </c>
      <c r="G138" s="200"/>
      <c r="H138" s="200" t="s">
        <v>924</v>
      </c>
      <c r="I138" s="200" t="s">
        <v>902</v>
      </c>
      <c r="J138" s="200"/>
      <c r="K138" s="244"/>
    </row>
    <row r="139" spans="2:11" ht="15" customHeight="1">
      <c r="B139" s="241"/>
      <c r="C139" s="200" t="s">
        <v>903</v>
      </c>
      <c r="D139" s="200"/>
      <c r="E139" s="200"/>
      <c r="F139" s="221" t="s">
        <v>870</v>
      </c>
      <c r="G139" s="200"/>
      <c r="H139" s="200" t="s">
        <v>925</v>
      </c>
      <c r="I139" s="200" t="s">
        <v>905</v>
      </c>
      <c r="J139" s="200"/>
      <c r="K139" s="244"/>
    </row>
    <row r="140" spans="2:11" ht="15" customHeight="1">
      <c r="B140" s="241"/>
      <c r="C140" s="200" t="s">
        <v>906</v>
      </c>
      <c r="D140" s="200"/>
      <c r="E140" s="200"/>
      <c r="F140" s="221" t="s">
        <v>870</v>
      </c>
      <c r="G140" s="200"/>
      <c r="H140" s="200" t="s">
        <v>906</v>
      </c>
      <c r="I140" s="200" t="s">
        <v>905</v>
      </c>
      <c r="J140" s="200"/>
      <c r="K140" s="244"/>
    </row>
    <row r="141" spans="2:11" ht="15" customHeight="1">
      <c r="B141" s="241"/>
      <c r="C141" s="200" t="s">
        <v>48</v>
      </c>
      <c r="D141" s="200"/>
      <c r="E141" s="200"/>
      <c r="F141" s="221" t="s">
        <v>870</v>
      </c>
      <c r="G141" s="200"/>
      <c r="H141" s="200" t="s">
        <v>926</v>
      </c>
      <c r="I141" s="200" t="s">
        <v>905</v>
      </c>
      <c r="J141" s="200"/>
      <c r="K141" s="244"/>
    </row>
    <row r="142" spans="2:11" ht="15" customHeight="1">
      <c r="B142" s="241"/>
      <c r="C142" s="200" t="s">
        <v>927</v>
      </c>
      <c r="D142" s="200"/>
      <c r="E142" s="200"/>
      <c r="F142" s="221" t="s">
        <v>870</v>
      </c>
      <c r="G142" s="200"/>
      <c r="H142" s="200" t="s">
        <v>928</v>
      </c>
      <c r="I142" s="200" t="s">
        <v>905</v>
      </c>
      <c r="J142" s="200"/>
      <c r="K142" s="244"/>
    </row>
    <row r="143" spans="2:11" ht="15" customHeight="1">
      <c r="B143" s="245"/>
      <c r="C143" s="246"/>
      <c r="D143" s="246"/>
      <c r="E143" s="246"/>
      <c r="F143" s="246"/>
      <c r="G143" s="246"/>
      <c r="H143" s="246"/>
      <c r="I143" s="246"/>
      <c r="J143" s="246"/>
      <c r="K143" s="247"/>
    </row>
    <row r="144" spans="2:11" ht="18.75" customHeight="1">
      <c r="B144" s="232"/>
      <c r="C144" s="232"/>
      <c r="D144" s="232"/>
      <c r="E144" s="232"/>
      <c r="F144" s="233"/>
      <c r="G144" s="232"/>
      <c r="H144" s="232"/>
      <c r="I144" s="232"/>
      <c r="J144" s="232"/>
      <c r="K144" s="232"/>
    </row>
    <row r="145" spans="2:11" ht="18.75" customHeight="1"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</row>
    <row r="146" spans="2:11" ht="7.5" customHeight="1">
      <c r="B146" s="208"/>
      <c r="C146" s="209"/>
      <c r="D146" s="209"/>
      <c r="E146" s="209"/>
      <c r="F146" s="209"/>
      <c r="G146" s="209"/>
      <c r="H146" s="209"/>
      <c r="I146" s="209"/>
      <c r="J146" s="209"/>
      <c r="K146" s="210"/>
    </row>
    <row r="147" spans="2:11" ht="45" customHeight="1">
      <c r="B147" s="211"/>
      <c r="C147" s="308" t="s">
        <v>929</v>
      </c>
      <c r="D147" s="308"/>
      <c r="E147" s="308"/>
      <c r="F147" s="308"/>
      <c r="G147" s="308"/>
      <c r="H147" s="308"/>
      <c r="I147" s="308"/>
      <c r="J147" s="308"/>
      <c r="K147" s="212"/>
    </row>
    <row r="148" spans="2:11" ht="17.25" customHeight="1">
      <c r="B148" s="211"/>
      <c r="C148" s="213" t="s">
        <v>864</v>
      </c>
      <c r="D148" s="213"/>
      <c r="E148" s="213"/>
      <c r="F148" s="213" t="s">
        <v>865</v>
      </c>
      <c r="G148" s="214"/>
      <c r="H148" s="213" t="s">
        <v>64</v>
      </c>
      <c r="I148" s="213" t="s">
        <v>67</v>
      </c>
      <c r="J148" s="213" t="s">
        <v>866</v>
      </c>
      <c r="K148" s="212"/>
    </row>
    <row r="149" spans="2:11" ht="17.25" customHeight="1">
      <c r="B149" s="211"/>
      <c r="C149" s="215" t="s">
        <v>867</v>
      </c>
      <c r="D149" s="215"/>
      <c r="E149" s="215"/>
      <c r="F149" s="216" t="s">
        <v>868</v>
      </c>
      <c r="G149" s="217"/>
      <c r="H149" s="215"/>
      <c r="I149" s="215"/>
      <c r="J149" s="215" t="s">
        <v>869</v>
      </c>
      <c r="K149" s="212"/>
    </row>
    <row r="150" spans="2:11" ht="5.25" customHeight="1">
      <c r="B150" s="223"/>
      <c r="C150" s="218"/>
      <c r="D150" s="218"/>
      <c r="E150" s="218"/>
      <c r="F150" s="218"/>
      <c r="G150" s="219"/>
      <c r="H150" s="218"/>
      <c r="I150" s="218"/>
      <c r="J150" s="218"/>
      <c r="K150" s="244"/>
    </row>
    <row r="151" spans="2:11" ht="15" customHeight="1">
      <c r="B151" s="223"/>
      <c r="C151" s="248" t="s">
        <v>873</v>
      </c>
      <c r="D151" s="200"/>
      <c r="E151" s="200"/>
      <c r="F151" s="249" t="s">
        <v>870</v>
      </c>
      <c r="G151" s="200"/>
      <c r="H151" s="248" t="s">
        <v>910</v>
      </c>
      <c r="I151" s="248" t="s">
        <v>872</v>
      </c>
      <c r="J151" s="248">
        <v>120</v>
      </c>
      <c r="K151" s="244"/>
    </row>
    <row r="152" spans="2:11" ht="15" customHeight="1">
      <c r="B152" s="223"/>
      <c r="C152" s="248" t="s">
        <v>919</v>
      </c>
      <c r="D152" s="200"/>
      <c r="E152" s="200"/>
      <c r="F152" s="249" t="s">
        <v>870</v>
      </c>
      <c r="G152" s="200"/>
      <c r="H152" s="248" t="s">
        <v>930</v>
      </c>
      <c r="I152" s="248" t="s">
        <v>872</v>
      </c>
      <c r="J152" s="248" t="s">
        <v>921</v>
      </c>
      <c r="K152" s="244"/>
    </row>
    <row r="153" spans="2:11" ht="15" customHeight="1">
      <c r="B153" s="223"/>
      <c r="C153" s="248" t="s">
        <v>818</v>
      </c>
      <c r="D153" s="200"/>
      <c r="E153" s="200"/>
      <c r="F153" s="249" t="s">
        <v>870</v>
      </c>
      <c r="G153" s="200"/>
      <c r="H153" s="248" t="s">
        <v>931</v>
      </c>
      <c r="I153" s="248" t="s">
        <v>872</v>
      </c>
      <c r="J153" s="248" t="s">
        <v>921</v>
      </c>
      <c r="K153" s="244"/>
    </row>
    <row r="154" spans="2:11" ht="15" customHeight="1">
      <c r="B154" s="223"/>
      <c r="C154" s="248" t="s">
        <v>875</v>
      </c>
      <c r="D154" s="200"/>
      <c r="E154" s="200"/>
      <c r="F154" s="249" t="s">
        <v>876</v>
      </c>
      <c r="G154" s="200"/>
      <c r="H154" s="248" t="s">
        <v>910</v>
      </c>
      <c r="I154" s="248" t="s">
        <v>872</v>
      </c>
      <c r="J154" s="248">
        <v>50</v>
      </c>
      <c r="K154" s="244"/>
    </row>
    <row r="155" spans="2:11" ht="15" customHeight="1">
      <c r="B155" s="223"/>
      <c r="C155" s="248" t="s">
        <v>878</v>
      </c>
      <c r="D155" s="200"/>
      <c r="E155" s="200"/>
      <c r="F155" s="249" t="s">
        <v>870</v>
      </c>
      <c r="G155" s="200"/>
      <c r="H155" s="248" t="s">
        <v>910</v>
      </c>
      <c r="I155" s="248" t="s">
        <v>880</v>
      </c>
      <c r="J155" s="248"/>
      <c r="K155" s="244"/>
    </row>
    <row r="156" spans="2:11" ht="15" customHeight="1">
      <c r="B156" s="223"/>
      <c r="C156" s="248" t="s">
        <v>889</v>
      </c>
      <c r="D156" s="200"/>
      <c r="E156" s="200"/>
      <c r="F156" s="249" t="s">
        <v>876</v>
      </c>
      <c r="G156" s="200"/>
      <c r="H156" s="248" t="s">
        <v>910</v>
      </c>
      <c r="I156" s="248" t="s">
        <v>872</v>
      </c>
      <c r="J156" s="248">
        <v>50</v>
      </c>
      <c r="K156" s="244"/>
    </row>
    <row r="157" spans="2:11" ht="15" customHeight="1">
      <c r="B157" s="223"/>
      <c r="C157" s="248" t="s">
        <v>897</v>
      </c>
      <c r="D157" s="200"/>
      <c r="E157" s="200"/>
      <c r="F157" s="249" t="s">
        <v>876</v>
      </c>
      <c r="G157" s="200"/>
      <c r="H157" s="248" t="s">
        <v>910</v>
      </c>
      <c r="I157" s="248" t="s">
        <v>872</v>
      </c>
      <c r="J157" s="248">
        <v>50</v>
      </c>
      <c r="K157" s="244"/>
    </row>
    <row r="158" spans="2:11" ht="15" customHeight="1">
      <c r="B158" s="223"/>
      <c r="C158" s="248" t="s">
        <v>895</v>
      </c>
      <c r="D158" s="200"/>
      <c r="E158" s="200"/>
      <c r="F158" s="249" t="s">
        <v>876</v>
      </c>
      <c r="G158" s="200"/>
      <c r="H158" s="248" t="s">
        <v>910</v>
      </c>
      <c r="I158" s="248" t="s">
        <v>872</v>
      </c>
      <c r="J158" s="248">
        <v>50</v>
      </c>
      <c r="K158" s="244"/>
    </row>
    <row r="159" spans="2:11" ht="15" customHeight="1">
      <c r="B159" s="223"/>
      <c r="C159" s="248" t="s">
        <v>108</v>
      </c>
      <c r="D159" s="200"/>
      <c r="E159" s="200"/>
      <c r="F159" s="249" t="s">
        <v>870</v>
      </c>
      <c r="G159" s="200"/>
      <c r="H159" s="248" t="s">
        <v>932</v>
      </c>
      <c r="I159" s="248" t="s">
        <v>872</v>
      </c>
      <c r="J159" s="248" t="s">
        <v>933</v>
      </c>
      <c r="K159" s="244"/>
    </row>
    <row r="160" spans="2:11" ht="15" customHeight="1">
      <c r="B160" s="223"/>
      <c r="C160" s="248" t="s">
        <v>934</v>
      </c>
      <c r="D160" s="200"/>
      <c r="E160" s="200"/>
      <c r="F160" s="249" t="s">
        <v>870</v>
      </c>
      <c r="G160" s="200"/>
      <c r="H160" s="248" t="s">
        <v>935</v>
      </c>
      <c r="I160" s="248" t="s">
        <v>905</v>
      </c>
      <c r="J160" s="248"/>
      <c r="K160" s="244"/>
    </row>
    <row r="161" spans="2:11" ht="15" customHeight="1">
      <c r="B161" s="250"/>
      <c r="C161" s="230"/>
      <c r="D161" s="230"/>
      <c r="E161" s="230"/>
      <c r="F161" s="230"/>
      <c r="G161" s="230"/>
      <c r="H161" s="230"/>
      <c r="I161" s="230"/>
      <c r="J161" s="230"/>
      <c r="K161" s="251"/>
    </row>
    <row r="162" spans="2:11" ht="18.75" customHeight="1">
      <c r="B162" s="232"/>
      <c r="C162" s="242"/>
      <c r="D162" s="242"/>
      <c r="E162" s="242"/>
      <c r="F162" s="252"/>
      <c r="G162" s="242"/>
      <c r="H162" s="242"/>
      <c r="I162" s="242"/>
      <c r="J162" s="242"/>
      <c r="K162" s="232"/>
    </row>
    <row r="163" spans="2:11" ht="18.75" customHeight="1"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</row>
    <row r="164" spans="2:11" ht="7.5" customHeight="1">
      <c r="B164" s="189"/>
      <c r="C164" s="190"/>
      <c r="D164" s="190"/>
      <c r="E164" s="190"/>
      <c r="F164" s="190"/>
      <c r="G164" s="190"/>
      <c r="H164" s="190"/>
      <c r="I164" s="190"/>
      <c r="J164" s="190"/>
      <c r="K164" s="191"/>
    </row>
    <row r="165" spans="2:11" ht="45" customHeight="1">
      <c r="B165" s="192"/>
      <c r="C165" s="309" t="s">
        <v>936</v>
      </c>
      <c r="D165" s="309"/>
      <c r="E165" s="309"/>
      <c r="F165" s="309"/>
      <c r="G165" s="309"/>
      <c r="H165" s="309"/>
      <c r="I165" s="309"/>
      <c r="J165" s="309"/>
      <c r="K165" s="193"/>
    </row>
    <row r="166" spans="2:11" ht="17.25" customHeight="1">
      <c r="B166" s="192"/>
      <c r="C166" s="213" t="s">
        <v>864</v>
      </c>
      <c r="D166" s="213"/>
      <c r="E166" s="213"/>
      <c r="F166" s="213" t="s">
        <v>865</v>
      </c>
      <c r="G166" s="253"/>
      <c r="H166" s="254" t="s">
        <v>64</v>
      </c>
      <c r="I166" s="254" t="s">
        <v>67</v>
      </c>
      <c r="J166" s="213" t="s">
        <v>866</v>
      </c>
      <c r="K166" s="193"/>
    </row>
    <row r="167" spans="2:11" ht="17.25" customHeight="1">
      <c r="B167" s="194"/>
      <c r="C167" s="215" t="s">
        <v>867</v>
      </c>
      <c r="D167" s="215"/>
      <c r="E167" s="215"/>
      <c r="F167" s="216" t="s">
        <v>868</v>
      </c>
      <c r="G167" s="255"/>
      <c r="H167" s="256"/>
      <c r="I167" s="256"/>
      <c r="J167" s="215" t="s">
        <v>869</v>
      </c>
      <c r="K167" s="195"/>
    </row>
    <row r="168" spans="2:11" ht="5.25" customHeight="1">
      <c r="B168" s="223"/>
      <c r="C168" s="218"/>
      <c r="D168" s="218"/>
      <c r="E168" s="218"/>
      <c r="F168" s="218"/>
      <c r="G168" s="219"/>
      <c r="H168" s="218"/>
      <c r="I168" s="218"/>
      <c r="J168" s="218"/>
      <c r="K168" s="244"/>
    </row>
    <row r="169" spans="2:11" ht="15" customHeight="1">
      <c r="B169" s="223"/>
      <c r="C169" s="200" t="s">
        <v>873</v>
      </c>
      <c r="D169" s="200"/>
      <c r="E169" s="200"/>
      <c r="F169" s="221" t="s">
        <v>870</v>
      </c>
      <c r="G169" s="200"/>
      <c r="H169" s="200" t="s">
        <v>910</v>
      </c>
      <c r="I169" s="200" t="s">
        <v>872</v>
      </c>
      <c r="J169" s="200">
        <v>120</v>
      </c>
      <c r="K169" s="244"/>
    </row>
    <row r="170" spans="2:11" ht="15" customHeight="1">
      <c r="B170" s="223"/>
      <c r="C170" s="200" t="s">
        <v>919</v>
      </c>
      <c r="D170" s="200"/>
      <c r="E170" s="200"/>
      <c r="F170" s="221" t="s">
        <v>870</v>
      </c>
      <c r="G170" s="200"/>
      <c r="H170" s="200" t="s">
        <v>920</v>
      </c>
      <c r="I170" s="200" t="s">
        <v>872</v>
      </c>
      <c r="J170" s="200" t="s">
        <v>921</v>
      </c>
      <c r="K170" s="244"/>
    </row>
    <row r="171" spans="2:11" ht="15" customHeight="1">
      <c r="B171" s="223"/>
      <c r="C171" s="200" t="s">
        <v>818</v>
      </c>
      <c r="D171" s="200"/>
      <c r="E171" s="200"/>
      <c r="F171" s="221" t="s">
        <v>870</v>
      </c>
      <c r="G171" s="200"/>
      <c r="H171" s="200" t="s">
        <v>937</v>
      </c>
      <c r="I171" s="200" t="s">
        <v>872</v>
      </c>
      <c r="J171" s="200" t="s">
        <v>921</v>
      </c>
      <c r="K171" s="244"/>
    </row>
    <row r="172" spans="2:11" ht="15" customHeight="1">
      <c r="B172" s="223"/>
      <c r="C172" s="200" t="s">
        <v>875</v>
      </c>
      <c r="D172" s="200"/>
      <c r="E172" s="200"/>
      <c r="F172" s="221" t="s">
        <v>876</v>
      </c>
      <c r="G172" s="200"/>
      <c r="H172" s="200" t="s">
        <v>937</v>
      </c>
      <c r="I172" s="200" t="s">
        <v>872</v>
      </c>
      <c r="J172" s="200">
        <v>50</v>
      </c>
      <c r="K172" s="244"/>
    </row>
    <row r="173" spans="2:11" ht="15" customHeight="1">
      <c r="B173" s="223"/>
      <c r="C173" s="200" t="s">
        <v>878</v>
      </c>
      <c r="D173" s="200"/>
      <c r="E173" s="200"/>
      <c r="F173" s="221" t="s">
        <v>870</v>
      </c>
      <c r="G173" s="200"/>
      <c r="H173" s="200" t="s">
        <v>937</v>
      </c>
      <c r="I173" s="200" t="s">
        <v>880</v>
      </c>
      <c r="J173" s="200"/>
      <c r="K173" s="244"/>
    </row>
    <row r="174" spans="2:11" ht="15" customHeight="1">
      <c r="B174" s="223"/>
      <c r="C174" s="200" t="s">
        <v>889</v>
      </c>
      <c r="D174" s="200"/>
      <c r="E174" s="200"/>
      <c r="F174" s="221" t="s">
        <v>876</v>
      </c>
      <c r="G174" s="200"/>
      <c r="H174" s="200" t="s">
        <v>937</v>
      </c>
      <c r="I174" s="200" t="s">
        <v>872</v>
      </c>
      <c r="J174" s="200">
        <v>50</v>
      </c>
      <c r="K174" s="244"/>
    </row>
    <row r="175" spans="2:11" ht="15" customHeight="1">
      <c r="B175" s="223"/>
      <c r="C175" s="200" t="s">
        <v>897</v>
      </c>
      <c r="D175" s="200"/>
      <c r="E175" s="200"/>
      <c r="F175" s="221" t="s">
        <v>876</v>
      </c>
      <c r="G175" s="200"/>
      <c r="H175" s="200" t="s">
        <v>937</v>
      </c>
      <c r="I175" s="200" t="s">
        <v>872</v>
      </c>
      <c r="J175" s="200">
        <v>50</v>
      </c>
      <c r="K175" s="244"/>
    </row>
    <row r="176" spans="2:11" ht="15" customHeight="1">
      <c r="B176" s="223"/>
      <c r="C176" s="200" t="s">
        <v>895</v>
      </c>
      <c r="D176" s="200"/>
      <c r="E176" s="200"/>
      <c r="F176" s="221" t="s">
        <v>876</v>
      </c>
      <c r="G176" s="200"/>
      <c r="H176" s="200" t="s">
        <v>937</v>
      </c>
      <c r="I176" s="200" t="s">
        <v>872</v>
      </c>
      <c r="J176" s="200">
        <v>50</v>
      </c>
      <c r="K176" s="244"/>
    </row>
    <row r="177" spans="2:11" ht="15" customHeight="1">
      <c r="B177" s="223"/>
      <c r="C177" s="200" t="s">
        <v>116</v>
      </c>
      <c r="D177" s="200"/>
      <c r="E177" s="200"/>
      <c r="F177" s="221" t="s">
        <v>870</v>
      </c>
      <c r="G177" s="200"/>
      <c r="H177" s="200" t="s">
        <v>938</v>
      </c>
      <c r="I177" s="200" t="s">
        <v>939</v>
      </c>
      <c r="J177" s="200"/>
      <c r="K177" s="244"/>
    </row>
    <row r="178" spans="2:11" ht="15" customHeight="1">
      <c r="B178" s="223"/>
      <c r="C178" s="200" t="s">
        <v>67</v>
      </c>
      <c r="D178" s="200"/>
      <c r="E178" s="200"/>
      <c r="F178" s="221" t="s">
        <v>870</v>
      </c>
      <c r="G178" s="200"/>
      <c r="H178" s="200" t="s">
        <v>940</v>
      </c>
      <c r="I178" s="200" t="s">
        <v>941</v>
      </c>
      <c r="J178" s="200">
        <v>1</v>
      </c>
      <c r="K178" s="244"/>
    </row>
    <row r="179" spans="2:11" ht="15" customHeight="1">
      <c r="B179" s="223"/>
      <c r="C179" s="200" t="s">
        <v>63</v>
      </c>
      <c r="D179" s="200"/>
      <c r="E179" s="200"/>
      <c r="F179" s="221" t="s">
        <v>870</v>
      </c>
      <c r="G179" s="200"/>
      <c r="H179" s="200" t="s">
        <v>942</v>
      </c>
      <c r="I179" s="200" t="s">
        <v>872</v>
      </c>
      <c r="J179" s="200">
        <v>20</v>
      </c>
      <c r="K179" s="244"/>
    </row>
    <row r="180" spans="2:11" ht="15" customHeight="1">
      <c r="B180" s="223"/>
      <c r="C180" s="200" t="s">
        <v>64</v>
      </c>
      <c r="D180" s="200"/>
      <c r="E180" s="200"/>
      <c r="F180" s="221" t="s">
        <v>870</v>
      </c>
      <c r="G180" s="200"/>
      <c r="H180" s="200" t="s">
        <v>943</v>
      </c>
      <c r="I180" s="200" t="s">
        <v>872</v>
      </c>
      <c r="J180" s="200">
        <v>255</v>
      </c>
      <c r="K180" s="244"/>
    </row>
    <row r="181" spans="2:11" ht="15" customHeight="1">
      <c r="B181" s="223"/>
      <c r="C181" s="200" t="s">
        <v>117</v>
      </c>
      <c r="D181" s="200"/>
      <c r="E181" s="200"/>
      <c r="F181" s="221" t="s">
        <v>870</v>
      </c>
      <c r="G181" s="200"/>
      <c r="H181" s="200" t="s">
        <v>834</v>
      </c>
      <c r="I181" s="200" t="s">
        <v>872</v>
      </c>
      <c r="J181" s="200">
        <v>10</v>
      </c>
      <c r="K181" s="244"/>
    </row>
    <row r="182" spans="2:11" ht="15" customHeight="1">
      <c r="B182" s="223"/>
      <c r="C182" s="200" t="s">
        <v>118</v>
      </c>
      <c r="D182" s="200"/>
      <c r="E182" s="200"/>
      <c r="F182" s="221" t="s">
        <v>870</v>
      </c>
      <c r="G182" s="200"/>
      <c r="H182" s="200" t="s">
        <v>944</v>
      </c>
      <c r="I182" s="200" t="s">
        <v>905</v>
      </c>
      <c r="J182" s="200"/>
      <c r="K182" s="244"/>
    </row>
    <row r="183" spans="2:11" ht="15" customHeight="1">
      <c r="B183" s="223"/>
      <c r="C183" s="200" t="s">
        <v>945</v>
      </c>
      <c r="D183" s="200"/>
      <c r="E183" s="200"/>
      <c r="F183" s="221" t="s">
        <v>870</v>
      </c>
      <c r="G183" s="200"/>
      <c r="H183" s="200" t="s">
        <v>946</v>
      </c>
      <c r="I183" s="200" t="s">
        <v>905</v>
      </c>
      <c r="J183" s="200"/>
      <c r="K183" s="244"/>
    </row>
    <row r="184" spans="2:11" ht="15" customHeight="1">
      <c r="B184" s="223"/>
      <c r="C184" s="200" t="s">
        <v>934</v>
      </c>
      <c r="D184" s="200"/>
      <c r="E184" s="200"/>
      <c r="F184" s="221" t="s">
        <v>870</v>
      </c>
      <c r="G184" s="200"/>
      <c r="H184" s="200" t="s">
        <v>947</v>
      </c>
      <c r="I184" s="200" t="s">
        <v>905</v>
      </c>
      <c r="J184" s="200"/>
      <c r="K184" s="244"/>
    </row>
    <row r="185" spans="2:11" ht="15" customHeight="1">
      <c r="B185" s="223"/>
      <c r="C185" s="200" t="s">
        <v>120</v>
      </c>
      <c r="D185" s="200"/>
      <c r="E185" s="200"/>
      <c r="F185" s="221" t="s">
        <v>876</v>
      </c>
      <c r="G185" s="200"/>
      <c r="H185" s="200" t="s">
        <v>948</v>
      </c>
      <c r="I185" s="200" t="s">
        <v>872</v>
      </c>
      <c r="J185" s="200">
        <v>50</v>
      </c>
      <c r="K185" s="244"/>
    </row>
    <row r="186" spans="2:11" ht="15" customHeight="1">
      <c r="B186" s="223"/>
      <c r="C186" s="200" t="s">
        <v>949</v>
      </c>
      <c r="D186" s="200"/>
      <c r="E186" s="200"/>
      <c r="F186" s="221" t="s">
        <v>876</v>
      </c>
      <c r="G186" s="200"/>
      <c r="H186" s="200" t="s">
        <v>950</v>
      </c>
      <c r="I186" s="200" t="s">
        <v>951</v>
      </c>
      <c r="J186" s="200"/>
      <c r="K186" s="244"/>
    </row>
    <row r="187" spans="2:11" ht="15" customHeight="1">
      <c r="B187" s="223"/>
      <c r="C187" s="200" t="s">
        <v>952</v>
      </c>
      <c r="D187" s="200"/>
      <c r="E187" s="200"/>
      <c r="F187" s="221" t="s">
        <v>876</v>
      </c>
      <c r="G187" s="200"/>
      <c r="H187" s="200" t="s">
        <v>953</v>
      </c>
      <c r="I187" s="200" t="s">
        <v>951</v>
      </c>
      <c r="J187" s="200"/>
      <c r="K187" s="244"/>
    </row>
    <row r="188" spans="2:11" ht="15" customHeight="1">
      <c r="B188" s="223"/>
      <c r="C188" s="200" t="s">
        <v>954</v>
      </c>
      <c r="D188" s="200"/>
      <c r="E188" s="200"/>
      <c r="F188" s="221" t="s">
        <v>876</v>
      </c>
      <c r="G188" s="200"/>
      <c r="H188" s="200" t="s">
        <v>955</v>
      </c>
      <c r="I188" s="200" t="s">
        <v>951</v>
      </c>
      <c r="J188" s="200"/>
      <c r="K188" s="244"/>
    </row>
    <row r="189" spans="2:11" ht="15" customHeight="1">
      <c r="B189" s="223"/>
      <c r="C189" s="257" t="s">
        <v>956</v>
      </c>
      <c r="D189" s="200"/>
      <c r="E189" s="200"/>
      <c r="F189" s="221" t="s">
        <v>876</v>
      </c>
      <c r="G189" s="200"/>
      <c r="H189" s="200" t="s">
        <v>957</v>
      </c>
      <c r="I189" s="200" t="s">
        <v>958</v>
      </c>
      <c r="J189" s="258" t="s">
        <v>959</v>
      </c>
      <c r="K189" s="244"/>
    </row>
    <row r="190" spans="2:11" ht="15" customHeight="1">
      <c r="B190" s="223"/>
      <c r="C190" s="257" t="s">
        <v>52</v>
      </c>
      <c r="D190" s="200"/>
      <c r="E190" s="200"/>
      <c r="F190" s="221" t="s">
        <v>870</v>
      </c>
      <c r="G190" s="200"/>
      <c r="H190" s="197" t="s">
        <v>960</v>
      </c>
      <c r="I190" s="200" t="s">
        <v>961</v>
      </c>
      <c r="J190" s="200"/>
      <c r="K190" s="244"/>
    </row>
    <row r="191" spans="2:11" ht="15" customHeight="1">
      <c r="B191" s="223"/>
      <c r="C191" s="257" t="s">
        <v>962</v>
      </c>
      <c r="D191" s="200"/>
      <c r="E191" s="200"/>
      <c r="F191" s="221" t="s">
        <v>870</v>
      </c>
      <c r="G191" s="200"/>
      <c r="H191" s="200" t="s">
        <v>963</v>
      </c>
      <c r="I191" s="200" t="s">
        <v>905</v>
      </c>
      <c r="J191" s="200"/>
      <c r="K191" s="244"/>
    </row>
    <row r="192" spans="2:11" ht="15" customHeight="1">
      <c r="B192" s="223"/>
      <c r="C192" s="257" t="s">
        <v>964</v>
      </c>
      <c r="D192" s="200"/>
      <c r="E192" s="200"/>
      <c r="F192" s="221" t="s">
        <v>870</v>
      </c>
      <c r="G192" s="200"/>
      <c r="H192" s="200" t="s">
        <v>965</v>
      </c>
      <c r="I192" s="200" t="s">
        <v>905</v>
      </c>
      <c r="J192" s="200"/>
      <c r="K192" s="244"/>
    </row>
    <row r="193" spans="2:11" ht="15" customHeight="1">
      <c r="B193" s="223"/>
      <c r="C193" s="257" t="s">
        <v>966</v>
      </c>
      <c r="D193" s="200"/>
      <c r="E193" s="200"/>
      <c r="F193" s="221" t="s">
        <v>876</v>
      </c>
      <c r="G193" s="200"/>
      <c r="H193" s="200" t="s">
        <v>967</v>
      </c>
      <c r="I193" s="200" t="s">
        <v>905</v>
      </c>
      <c r="J193" s="200"/>
      <c r="K193" s="244"/>
    </row>
    <row r="194" spans="2:11" ht="15" customHeight="1">
      <c r="B194" s="250"/>
      <c r="C194" s="259"/>
      <c r="D194" s="230"/>
      <c r="E194" s="230"/>
      <c r="F194" s="230"/>
      <c r="G194" s="230"/>
      <c r="H194" s="230"/>
      <c r="I194" s="230"/>
      <c r="J194" s="230"/>
      <c r="K194" s="251"/>
    </row>
    <row r="195" spans="2:11" ht="18.75" customHeight="1">
      <c r="B195" s="232"/>
      <c r="C195" s="242"/>
      <c r="D195" s="242"/>
      <c r="E195" s="242"/>
      <c r="F195" s="252"/>
      <c r="G195" s="242"/>
      <c r="H195" s="242"/>
      <c r="I195" s="242"/>
      <c r="J195" s="242"/>
      <c r="K195" s="232"/>
    </row>
    <row r="196" spans="2:11" ht="18.75" customHeight="1">
      <c r="B196" s="232"/>
      <c r="C196" s="242"/>
      <c r="D196" s="242"/>
      <c r="E196" s="242"/>
      <c r="F196" s="252"/>
      <c r="G196" s="242"/>
      <c r="H196" s="242"/>
      <c r="I196" s="242"/>
      <c r="J196" s="242"/>
      <c r="K196" s="232"/>
    </row>
    <row r="197" spans="2:11" ht="18.75" customHeight="1">
      <c r="B197" s="207"/>
      <c r="C197" s="207"/>
      <c r="D197" s="207"/>
      <c r="E197" s="207"/>
      <c r="F197" s="207"/>
      <c r="G197" s="207"/>
      <c r="H197" s="207"/>
      <c r="I197" s="207"/>
      <c r="J197" s="207"/>
      <c r="K197" s="207"/>
    </row>
    <row r="198" spans="2:11" ht="12">
      <c r="B198" s="189"/>
      <c r="C198" s="190"/>
      <c r="D198" s="190"/>
      <c r="E198" s="190"/>
      <c r="F198" s="190"/>
      <c r="G198" s="190"/>
      <c r="H198" s="190"/>
      <c r="I198" s="190"/>
      <c r="J198" s="190"/>
      <c r="K198" s="191"/>
    </row>
    <row r="199" spans="2:11" ht="22.2">
      <c r="B199" s="192"/>
      <c r="C199" s="309" t="s">
        <v>968</v>
      </c>
      <c r="D199" s="309"/>
      <c r="E199" s="309"/>
      <c r="F199" s="309"/>
      <c r="G199" s="309"/>
      <c r="H199" s="309"/>
      <c r="I199" s="309"/>
      <c r="J199" s="309"/>
      <c r="K199" s="193"/>
    </row>
    <row r="200" spans="2:11" ht="25.5" customHeight="1">
      <c r="B200" s="192"/>
      <c r="C200" s="260" t="s">
        <v>969</v>
      </c>
      <c r="D200" s="260"/>
      <c r="E200" s="260"/>
      <c r="F200" s="260" t="s">
        <v>970</v>
      </c>
      <c r="G200" s="261"/>
      <c r="H200" s="310" t="s">
        <v>971</v>
      </c>
      <c r="I200" s="310"/>
      <c r="J200" s="310"/>
      <c r="K200" s="193"/>
    </row>
    <row r="201" spans="2:11" ht="5.25" customHeight="1">
      <c r="B201" s="223"/>
      <c r="C201" s="218"/>
      <c r="D201" s="218"/>
      <c r="E201" s="218"/>
      <c r="F201" s="218"/>
      <c r="G201" s="242"/>
      <c r="H201" s="218"/>
      <c r="I201" s="218"/>
      <c r="J201" s="218"/>
      <c r="K201" s="244"/>
    </row>
    <row r="202" spans="2:11" ht="15" customHeight="1">
      <c r="B202" s="223"/>
      <c r="C202" s="200" t="s">
        <v>961</v>
      </c>
      <c r="D202" s="200"/>
      <c r="E202" s="200"/>
      <c r="F202" s="221" t="s">
        <v>53</v>
      </c>
      <c r="G202" s="200"/>
      <c r="H202" s="311" t="s">
        <v>972</v>
      </c>
      <c r="I202" s="311"/>
      <c r="J202" s="311"/>
      <c r="K202" s="244"/>
    </row>
    <row r="203" spans="2:11" ht="15" customHeight="1">
      <c r="B203" s="223"/>
      <c r="C203" s="200"/>
      <c r="D203" s="200"/>
      <c r="E203" s="200"/>
      <c r="F203" s="221" t="s">
        <v>54</v>
      </c>
      <c r="G203" s="200"/>
      <c r="H203" s="311" t="s">
        <v>973</v>
      </c>
      <c r="I203" s="311"/>
      <c r="J203" s="311"/>
      <c r="K203" s="244"/>
    </row>
    <row r="204" spans="2:11" ht="15" customHeight="1">
      <c r="B204" s="223"/>
      <c r="C204" s="200"/>
      <c r="D204" s="200"/>
      <c r="E204" s="200"/>
      <c r="F204" s="221" t="s">
        <v>57</v>
      </c>
      <c r="G204" s="200"/>
      <c r="H204" s="311" t="s">
        <v>974</v>
      </c>
      <c r="I204" s="311"/>
      <c r="J204" s="311"/>
      <c r="K204" s="244"/>
    </row>
    <row r="205" spans="2:11" ht="15" customHeight="1">
      <c r="B205" s="223"/>
      <c r="C205" s="200"/>
      <c r="D205" s="200"/>
      <c r="E205" s="200"/>
      <c r="F205" s="221" t="s">
        <v>55</v>
      </c>
      <c r="G205" s="200"/>
      <c r="H205" s="311" t="s">
        <v>975</v>
      </c>
      <c r="I205" s="311"/>
      <c r="J205" s="311"/>
      <c r="K205" s="244"/>
    </row>
    <row r="206" spans="2:11" ht="15" customHeight="1">
      <c r="B206" s="223"/>
      <c r="C206" s="200"/>
      <c r="D206" s="200"/>
      <c r="E206" s="200"/>
      <c r="F206" s="221" t="s">
        <v>56</v>
      </c>
      <c r="G206" s="200"/>
      <c r="H206" s="311" t="s">
        <v>976</v>
      </c>
      <c r="I206" s="311"/>
      <c r="J206" s="311"/>
      <c r="K206" s="244"/>
    </row>
    <row r="207" spans="2:11" ht="15" customHeight="1">
      <c r="B207" s="223"/>
      <c r="C207" s="200"/>
      <c r="D207" s="200"/>
      <c r="E207" s="200"/>
      <c r="F207" s="221"/>
      <c r="G207" s="200"/>
      <c r="H207" s="200"/>
      <c r="I207" s="200"/>
      <c r="J207" s="200"/>
      <c r="K207" s="244"/>
    </row>
    <row r="208" spans="2:11" ht="15" customHeight="1">
      <c r="B208" s="223"/>
      <c r="C208" s="200" t="s">
        <v>917</v>
      </c>
      <c r="D208" s="200"/>
      <c r="E208" s="200"/>
      <c r="F208" s="221" t="s">
        <v>94</v>
      </c>
      <c r="G208" s="200"/>
      <c r="H208" s="311" t="s">
        <v>977</v>
      </c>
      <c r="I208" s="311"/>
      <c r="J208" s="311"/>
      <c r="K208" s="244"/>
    </row>
    <row r="209" spans="2:11" ht="15" customHeight="1">
      <c r="B209" s="223"/>
      <c r="C209" s="200"/>
      <c r="D209" s="200"/>
      <c r="E209" s="200"/>
      <c r="F209" s="221" t="s">
        <v>98</v>
      </c>
      <c r="G209" s="200"/>
      <c r="H209" s="311" t="s">
        <v>814</v>
      </c>
      <c r="I209" s="311"/>
      <c r="J209" s="311"/>
      <c r="K209" s="244"/>
    </row>
    <row r="210" spans="2:11" ht="15" customHeight="1">
      <c r="B210" s="223"/>
      <c r="C210" s="200"/>
      <c r="D210" s="200"/>
      <c r="E210" s="200"/>
      <c r="F210" s="221" t="s">
        <v>812</v>
      </c>
      <c r="G210" s="200"/>
      <c r="H210" s="311" t="s">
        <v>978</v>
      </c>
      <c r="I210" s="311"/>
      <c r="J210" s="311"/>
      <c r="K210" s="244"/>
    </row>
    <row r="211" spans="2:11" ht="15" customHeight="1">
      <c r="B211" s="262"/>
      <c r="C211" s="200"/>
      <c r="D211" s="200"/>
      <c r="E211" s="200"/>
      <c r="F211" s="221" t="s">
        <v>89</v>
      </c>
      <c r="G211" s="257"/>
      <c r="H211" s="312" t="s">
        <v>815</v>
      </c>
      <c r="I211" s="312"/>
      <c r="J211" s="312"/>
      <c r="K211" s="263"/>
    </row>
    <row r="212" spans="2:11" ht="15" customHeight="1">
      <c r="B212" s="262"/>
      <c r="C212" s="200"/>
      <c r="D212" s="200"/>
      <c r="E212" s="200"/>
      <c r="F212" s="221" t="s">
        <v>816</v>
      </c>
      <c r="G212" s="257"/>
      <c r="H212" s="312" t="s">
        <v>979</v>
      </c>
      <c r="I212" s="312"/>
      <c r="J212" s="312"/>
      <c r="K212" s="263"/>
    </row>
    <row r="213" spans="2:11" ht="15" customHeight="1">
      <c r="B213" s="262"/>
      <c r="C213" s="200"/>
      <c r="D213" s="200"/>
      <c r="E213" s="200"/>
      <c r="F213" s="221"/>
      <c r="G213" s="257"/>
      <c r="H213" s="248"/>
      <c r="I213" s="248"/>
      <c r="J213" s="248"/>
      <c r="K213" s="263"/>
    </row>
    <row r="214" spans="2:11" ht="15" customHeight="1">
      <c r="B214" s="262"/>
      <c r="C214" s="200" t="s">
        <v>941</v>
      </c>
      <c r="D214" s="200"/>
      <c r="E214" s="200"/>
      <c r="F214" s="221">
        <v>1</v>
      </c>
      <c r="G214" s="257"/>
      <c r="H214" s="312" t="s">
        <v>980</v>
      </c>
      <c r="I214" s="312"/>
      <c r="J214" s="312"/>
      <c r="K214" s="263"/>
    </row>
    <row r="215" spans="2:11" ht="15" customHeight="1">
      <c r="B215" s="262"/>
      <c r="C215" s="200"/>
      <c r="D215" s="200"/>
      <c r="E215" s="200"/>
      <c r="F215" s="221">
        <v>2</v>
      </c>
      <c r="G215" s="257"/>
      <c r="H215" s="312" t="s">
        <v>981</v>
      </c>
      <c r="I215" s="312"/>
      <c r="J215" s="312"/>
      <c r="K215" s="263"/>
    </row>
    <row r="216" spans="2:11" ht="15" customHeight="1">
      <c r="B216" s="262"/>
      <c r="C216" s="200"/>
      <c r="D216" s="200"/>
      <c r="E216" s="200"/>
      <c r="F216" s="221">
        <v>3</v>
      </c>
      <c r="G216" s="257"/>
      <c r="H216" s="312" t="s">
        <v>982</v>
      </c>
      <c r="I216" s="312"/>
      <c r="J216" s="312"/>
      <c r="K216" s="263"/>
    </row>
    <row r="217" spans="2:11" ht="15" customHeight="1">
      <c r="B217" s="262"/>
      <c r="C217" s="200"/>
      <c r="D217" s="200"/>
      <c r="E217" s="200"/>
      <c r="F217" s="221">
        <v>4</v>
      </c>
      <c r="G217" s="257"/>
      <c r="H217" s="312" t="s">
        <v>983</v>
      </c>
      <c r="I217" s="312"/>
      <c r="J217" s="312"/>
      <c r="K217" s="263"/>
    </row>
    <row r="218" spans="2:11" ht="12.75" customHeight="1">
      <c r="B218" s="264"/>
      <c r="C218" s="265"/>
      <c r="D218" s="265"/>
      <c r="E218" s="265"/>
      <c r="F218" s="265"/>
      <c r="G218" s="265"/>
      <c r="H218" s="265"/>
      <c r="I218" s="265"/>
      <c r="J218" s="265"/>
      <c r="K218" s="266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9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7" t="s">
        <v>91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21</v>
      </c>
    </row>
    <row r="4" spans="2:46" ht="24.9" customHeight="1">
      <c r="B4" s="20"/>
      <c r="D4" s="21" t="s">
        <v>103</v>
      </c>
      <c r="L4" s="20"/>
      <c r="M4" s="86" t="s">
        <v>10</v>
      </c>
      <c r="AT4" s="17" t="s">
        <v>4</v>
      </c>
    </row>
    <row r="5" spans="2:12" ht="6.9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4" t="str">
        <f>'Rekapitulace stavby'!K6</f>
        <v>Milevsko ČOV - úpravy kalové koncovky a obnova haly</v>
      </c>
      <c r="F7" s="305"/>
      <c r="G7" s="305"/>
      <c r="H7" s="305"/>
      <c r="L7" s="20"/>
    </row>
    <row r="8" spans="2:12" s="1" customFormat="1" ht="12" customHeight="1">
      <c r="B8" s="33"/>
      <c r="D8" s="27" t="s">
        <v>104</v>
      </c>
      <c r="L8" s="33"/>
    </row>
    <row r="9" spans="2:12" s="1" customFormat="1" ht="16.5" customHeight="1">
      <c r="B9" s="33"/>
      <c r="E9" s="267" t="s">
        <v>105</v>
      </c>
      <c r="F9" s="306"/>
      <c r="G9" s="306"/>
      <c r="H9" s="306"/>
      <c r="L9" s="33"/>
    </row>
    <row r="10" spans="2:12" s="1" customFormat="1" ht="10.2">
      <c r="B10" s="33"/>
      <c r="L10" s="33"/>
    </row>
    <row r="11" spans="2:12" s="1" customFormat="1" ht="12" customHeight="1">
      <c r="B11" s="33"/>
      <c r="D11" s="27" t="s">
        <v>18</v>
      </c>
      <c r="F11" s="25" t="s">
        <v>19</v>
      </c>
      <c r="I11" s="27" t="s">
        <v>20</v>
      </c>
      <c r="J11" s="25" t="s">
        <v>90</v>
      </c>
      <c r="L11" s="33"/>
    </row>
    <row r="12" spans="2:12" s="1" customFormat="1" ht="12" customHeight="1">
      <c r="B12" s="33"/>
      <c r="D12" s="27" t="s">
        <v>22</v>
      </c>
      <c r="F12" s="25" t="s">
        <v>23</v>
      </c>
      <c r="I12" s="27" t="s">
        <v>24</v>
      </c>
      <c r="J12" s="50" t="str">
        <f>'Rekapitulace stavby'!AN8</f>
        <v>10. 8. 2023</v>
      </c>
      <c r="L12" s="33"/>
    </row>
    <row r="13" spans="2:12" s="1" customFormat="1" ht="21.75" customHeight="1">
      <c r="B13" s="33"/>
      <c r="D13" s="24" t="s">
        <v>26</v>
      </c>
      <c r="F13" s="29" t="s">
        <v>27</v>
      </c>
      <c r="I13" s="24" t="s">
        <v>28</v>
      </c>
      <c r="J13" s="29" t="s">
        <v>106</v>
      </c>
      <c r="L13" s="33"/>
    </row>
    <row r="14" spans="2:12" s="1" customFormat="1" ht="12" customHeight="1">
      <c r="B14" s="33"/>
      <c r="D14" s="27" t="s">
        <v>30</v>
      </c>
      <c r="I14" s="27" t="s">
        <v>31</v>
      </c>
      <c r="J14" s="25" t="s">
        <v>32</v>
      </c>
      <c r="L14" s="33"/>
    </row>
    <row r="15" spans="2:12" s="1" customFormat="1" ht="18" customHeight="1">
      <c r="B15" s="33"/>
      <c r="E15" s="25" t="s">
        <v>33</v>
      </c>
      <c r="I15" s="27" t="s">
        <v>34</v>
      </c>
      <c r="J15" s="25" t="s">
        <v>35</v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27" t="s">
        <v>36</v>
      </c>
      <c r="I17" s="27" t="s">
        <v>31</v>
      </c>
      <c r="J17" s="28" t="str">
        <f>'Rekapitulace stavby'!AN13</f>
        <v>Vyplň údaj</v>
      </c>
      <c r="L17" s="33"/>
    </row>
    <row r="18" spans="2:12" s="1" customFormat="1" ht="18" customHeight="1">
      <c r="B18" s="33"/>
      <c r="E18" s="307" t="str">
        <f>'Rekapitulace stavby'!E14</f>
        <v>Vyplň údaj</v>
      </c>
      <c r="F18" s="288"/>
      <c r="G18" s="288"/>
      <c r="H18" s="288"/>
      <c r="I18" s="27" t="s">
        <v>34</v>
      </c>
      <c r="J18" s="28" t="str">
        <f>'Rekapitulace stavby'!AN14</f>
        <v>Vyplň údaj</v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27" t="s">
        <v>38</v>
      </c>
      <c r="I20" s="27" t="s">
        <v>31</v>
      </c>
      <c r="J20" s="25" t="s">
        <v>39</v>
      </c>
      <c r="L20" s="33"/>
    </row>
    <row r="21" spans="2:12" s="1" customFormat="1" ht="18" customHeight="1">
      <c r="B21" s="33"/>
      <c r="E21" s="25" t="s">
        <v>40</v>
      </c>
      <c r="I21" s="27" t="s">
        <v>34</v>
      </c>
      <c r="J21" s="25" t="s">
        <v>41</v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27" t="s">
        <v>43</v>
      </c>
      <c r="I23" s="27" t="s">
        <v>31</v>
      </c>
      <c r="J23" s="25" t="s">
        <v>44</v>
      </c>
      <c r="L23" s="33"/>
    </row>
    <row r="24" spans="2:12" s="1" customFormat="1" ht="18" customHeight="1">
      <c r="B24" s="33"/>
      <c r="E24" s="25" t="s">
        <v>45</v>
      </c>
      <c r="I24" s="27" t="s">
        <v>34</v>
      </c>
      <c r="J24" s="25" t="s">
        <v>44</v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27" t="s">
        <v>46</v>
      </c>
      <c r="L26" s="33"/>
    </row>
    <row r="27" spans="2:12" s="7" customFormat="1" ht="16.5" customHeight="1">
      <c r="B27" s="87"/>
      <c r="E27" s="293" t="s">
        <v>44</v>
      </c>
      <c r="F27" s="293"/>
      <c r="G27" s="293"/>
      <c r="H27" s="293"/>
      <c r="L27" s="8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48</v>
      </c>
      <c r="J30" s="64">
        <f>ROUND(J83,2)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36" t="s">
        <v>50</v>
      </c>
      <c r="I32" s="36" t="s">
        <v>49</v>
      </c>
      <c r="J32" s="36" t="s">
        <v>51</v>
      </c>
      <c r="L32" s="33"/>
    </row>
    <row r="33" spans="2:12" s="1" customFormat="1" ht="14.4" customHeight="1">
      <c r="B33" s="33"/>
      <c r="D33" s="53" t="s">
        <v>52</v>
      </c>
      <c r="E33" s="27" t="s">
        <v>53</v>
      </c>
      <c r="F33" s="89">
        <f>ROUND((SUM(BE83:BE98)),2)</f>
        <v>0</v>
      </c>
      <c r="I33" s="90">
        <v>0.21</v>
      </c>
      <c r="J33" s="89">
        <f>ROUND(((SUM(BE83:BE98))*I33),2)</f>
        <v>0</v>
      </c>
      <c r="L33" s="33"/>
    </row>
    <row r="34" spans="2:12" s="1" customFormat="1" ht="14.4" customHeight="1">
      <c r="B34" s="33"/>
      <c r="E34" s="27" t="s">
        <v>54</v>
      </c>
      <c r="F34" s="89">
        <f>ROUND((SUM(BF83:BF98)),2)</f>
        <v>0</v>
      </c>
      <c r="I34" s="90">
        <v>0.15</v>
      </c>
      <c r="J34" s="89">
        <f>ROUND(((SUM(BF83:BF98))*I34),2)</f>
        <v>0</v>
      </c>
      <c r="L34" s="33"/>
    </row>
    <row r="35" spans="2:12" s="1" customFormat="1" ht="14.4" customHeight="1" hidden="1">
      <c r="B35" s="33"/>
      <c r="E35" s="27" t="s">
        <v>55</v>
      </c>
      <c r="F35" s="89">
        <f>ROUND((SUM(BG83:BG98)),2)</f>
        <v>0</v>
      </c>
      <c r="I35" s="90">
        <v>0.21</v>
      </c>
      <c r="J35" s="89">
        <f>0</f>
        <v>0</v>
      </c>
      <c r="L35" s="33"/>
    </row>
    <row r="36" spans="2:12" s="1" customFormat="1" ht="14.4" customHeight="1" hidden="1">
      <c r="B36" s="33"/>
      <c r="E36" s="27" t="s">
        <v>56</v>
      </c>
      <c r="F36" s="89">
        <f>ROUND((SUM(BH83:BH98)),2)</f>
        <v>0</v>
      </c>
      <c r="I36" s="90">
        <v>0.15</v>
      </c>
      <c r="J36" s="89">
        <f>0</f>
        <v>0</v>
      </c>
      <c r="L36" s="33"/>
    </row>
    <row r="37" spans="2:12" s="1" customFormat="1" ht="14.4" customHeight="1" hidden="1">
      <c r="B37" s="33"/>
      <c r="E37" s="27" t="s">
        <v>57</v>
      </c>
      <c r="F37" s="89">
        <f>ROUND((SUM(BI83:BI98)),2)</f>
        <v>0</v>
      </c>
      <c r="I37" s="90">
        <v>0</v>
      </c>
      <c r="J37" s="89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91"/>
      <c r="D39" s="92" t="s">
        <v>58</v>
      </c>
      <c r="E39" s="55"/>
      <c r="F39" s="55"/>
      <c r="G39" s="93" t="s">
        <v>59</v>
      </c>
      <c r="H39" s="94" t="s">
        <v>60</v>
      </c>
      <c r="I39" s="55"/>
      <c r="J39" s="95">
        <f>SUM(J30:J37)</f>
        <v>0</v>
      </c>
      <c r="K39" s="96"/>
      <c r="L39" s="33"/>
    </row>
    <row r="40" spans="2:12" s="1" customFormat="1" ht="14.4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" customHeight="1">
      <c r="B45" s="33"/>
      <c r="C45" s="21" t="s">
        <v>107</v>
      </c>
      <c r="L45" s="33"/>
    </row>
    <row r="46" spans="2:12" s="1" customFormat="1" ht="6.9" customHeight="1">
      <c r="B46" s="33"/>
      <c r="L46" s="33"/>
    </row>
    <row r="47" spans="2:12" s="1" customFormat="1" ht="12" customHeight="1">
      <c r="B47" s="33"/>
      <c r="C47" s="27" t="s">
        <v>16</v>
      </c>
      <c r="L47" s="33"/>
    </row>
    <row r="48" spans="2:12" s="1" customFormat="1" ht="16.5" customHeight="1">
      <c r="B48" s="33"/>
      <c r="E48" s="304" t="str">
        <f>E7</f>
        <v>Milevsko ČOV - úpravy kalové koncovky a obnova haly</v>
      </c>
      <c r="F48" s="305"/>
      <c r="G48" s="305"/>
      <c r="H48" s="305"/>
      <c r="L48" s="33"/>
    </row>
    <row r="49" spans="2:12" s="1" customFormat="1" ht="12" customHeight="1">
      <c r="B49" s="33"/>
      <c r="C49" s="27" t="s">
        <v>104</v>
      </c>
      <c r="L49" s="33"/>
    </row>
    <row r="50" spans="2:12" s="1" customFormat="1" ht="16.5" customHeight="1">
      <c r="B50" s="33"/>
      <c r="E50" s="267" t="str">
        <f>E9</f>
        <v>VRN-00 - vedlejší rozpočtové náklady</v>
      </c>
      <c r="F50" s="306"/>
      <c r="G50" s="306"/>
      <c r="H50" s="306"/>
      <c r="L50" s="33"/>
    </row>
    <row r="51" spans="2:12" s="1" customFormat="1" ht="6.9" customHeight="1">
      <c r="B51" s="33"/>
      <c r="L51" s="33"/>
    </row>
    <row r="52" spans="2:12" s="1" customFormat="1" ht="12" customHeight="1">
      <c r="B52" s="33"/>
      <c r="C52" s="27" t="s">
        <v>22</v>
      </c>
      <c r="F52" s="25" t="str">
        <f>F12</f>
        <v>Milevsko</v>
      </c>
      <c r="I52" s="27" t="s">
        <v>24</v>
      </c>
      <c r="J52" s="50" t="str">
        <f>IF(J12="","",J12)</f>
        <v>10. 8. 2023</v>
      </c>
      <c r="L52" s="33"/>
    </row>
    <row r="53" spans="2:12" s="1" customFormat="1" ht="6.9" customHeight="1">
      <c r="B53" s="33"/>
      <c r="L53" s="33"/>
    </row>
    <row r="54" spans="2:12" s="1" customFormat="1" ht="15.15" customHeight="1">
      <c r="B54" s="33"/>
      <c r="C54" s="27" t="s">
        <v>30</v>
      </c>
      <c r="F54" s="25" t="str">
        <f>E15</f>
        <v>Město Milevsko</v>
      </c>
      <c r="I54" s="27" t="s">
        <v>38</v>
      </c>
      <c r="J54" s="31" t="str">
        <f>E21</f>
        <v>VAK projekt s.r.o.</v>
      </c>
      <c r="L54" s="33"/>
    </row>
    <row r="55" spans="2:12" s="1" customFormat="1" ht="25.65" customHeight="1">
      <c r="B55" s="33"/>
      <c r="C55" s="27" t="s">
        <v>36</v>
      </c>
      <c r="F55" s="25" t="str">
        <f>IF(E18="","",E18)</f>
        <v>Vyplň údaj</v>
      </c>
      <c r="I55" s="27" t="s">
        <v>43</v>
      </c>
      <c r="J55" s="31" t="str">
        <f>E24</f>
        <v>Ing. Martina Zamlinská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108</v>
      </c>
      <c r="D57" s="91"/>
      <c r="E57" s="91"/>
      <c r="F57" s="91"/>
      <c r="G57" s="91"/>
      <c r="H57" s="91"/>
      <c r="I57" s="91"/>
      <c r="J57" s="98" t="s">
        <v>109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8" customHeight="1">
      <c r="B59" s="33"/>
      <c r="C59" s="99" t="s">
        <v>80</v>
      </c>
      <c r="J59" s="64">
        <f>J83</f>
        <v>0</v>
      </c>
      <c r="L59" s="33"/>
      <c r="AU59" s="17" t="s">
        <v>110</v>
      </c>
    </row>
    <row r="60" spans="2:12" s="8" customFormat="1" ht="24.9" customHeight="1">
      <c r="B60" s="100"/>
      <c r="D60" s="101" t="s">
        <v>111</v>
      </c>
      <c r="E60" s="102"/>
      <c r="F60" s="102"/>
      <c r="G60" s="102"/>
      <c r="H60" s="102"/>
      <c r="I60" s="102"/>
      <c r="J60" s="103">
        <f>J84</f>
        <v>0</v>
      </c>
      <c r="L60" s="100"/>
    </row>
    <row r="61" spans="2:12" s="9" customFormat="1" ht="19.95" customHeight="1">
      <c r="B61" s="104"/>
      <c r="D61" s="105" t="s">
        <v>112</v>
      </c>
      <c r="E61" s="106"/>
      <c r="F61" s="106"/>
      <c r="G61" s="106"/>
      <c r="H61" s="106"/>
      <c r="I61" s="106"/>
      <c r="J61" s="107">
        <f>J85</f>
        <v>0</v>
      </c>
      <c r="L61" s="104"/>
    </row>
    <row r="62" spans="2:12" s="9" customFormat="1" ht="19.95" customHeight="1">
      <c r="B62" s="104"/>
      <c r="D62" s="105" t="s">
        <v>113</v>
      </c>
      <c r="E62" s="106"/>
      <c r="F62" s="106"/>
      <c r="G62" s="106"/>
      <c r="H62" s="106"/>
      <c r="I62" s="106"/>
      <c r="J62" s="107">
        <f>J92</f>
        <v>0</v>
      </c>
      <c r="L62" s="104"/>
    </row>
    <row r="63" spans="2:12" s="9" customFormat="1" ht="19.95" customHeight="1">
      <c r="B63" s="104"/>
      <c r="D63" s="105" t="s">
        <v>114</v>
      </c>
      <c r="E63" s="106"/>
      <c r="F63" s="106"/>
      <c r="G63" s="106"/>
      <c r="H63" s="106"/>
      <c r="I63" s="106"/>
      <c r="J63" s="107">
        <f>J95</f>
        <v>0</v>
      </c>
      <c r="L63" s="104"/>
    </row>
    <row r="64" spans="2:12" s="1" customFormat="1" ht="21.75" customHeight="1">
      <c r="B64" s="33"/>
      <c r="L64" s="33"/>
    </row>
    <row r="65" spans="2:12" s="1" customFormat="1" ht="6.9" customHeight="1"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33"/>
    </row>
    <row r="69" spans="2:12" s="1" customFormat="1" ht="6.9" customHeight="1">
      <c r="B69" s="44"/>
      <c r="C69" s="45"/>
      <c r="D69" s="45"/>
      <c r="E69" s="45"/>
      <c r="F69" s="45"/>
      <c r="G69" s="45"/>
      <c r="H69" s="45"/>
      <c r="I69" s="45"/>
      <c r="J69" s="45"/>
      <c r="K69" s="45"/>
      <c r="L69" s="33"/>
    </row>
    <row r="70" spans="2:12" s="1" customFormat="1" ht="24.9" customHeight="1">
      <c r="B70" s="33"/>
      <c r="C70" s="21" t="s">
        <v>115</v>
      </c>
      <c r="L70" s="33"/>
    </row>
    <row r="71" spans="2:12" s="1" customFormat="1" ht="6.9" customHeight="1">
      <c r="B71" s="33"/>
      <c r="L71" s="33"/>
    </row>
    <row r="72" spans="2:12" s="1" customFormat="1" ht="12" customHeight="1">
      <c r="B72" s="33"/>
      <c r="C72" s="27" t="s">
        <v>16</v>
      </c>
      <c r="L72" s="33"/>
    </row>
    <row r="73" spans="2:12" s="1" customFormat="1" ht="16.5" customHeight="1">
      <c r="B73" s="33"/>
      <c r="E73" s="304" t="str">
        <f>E7</f>
        <v>Milevsko ČOV - úpravy kalové koncovky a obnova haly</v>
      </c>
      <c r="F73" s="305"/>
      <c r="G73" s="305"/>
      <c r="H73" s="305"/>
      <c r="L73" s="33"/>
    </row>
    <row r="74" spans="2:12" s="1" customFormat="1" ht="12" customHeight="1">
      <c r="B74" s="33"/>
      <c r="C74" s="27" t="s">
        <v>104</v>
      </c>
      <c r="L74" s="33"/>
    </row>
    <row r="75" spans="2:12" s="1" customFormat="1" ht="16.5" customHeight="1">
      <c r="B75" s="33"/>
      <c r="E75" s="267" t="str">
        <f>E9</f>
        <v>VRN-00 - vedlejší rozpočtové náklady</v>
      </c>
      <c r="F75" s="306"/>
      <c r="G75" s="306"/>
      <c r="H75" s="306"/>
      <c r="L75" s="33"/>
    </row>
    <row r="76" spans="2:12" s="1" customFormat="1" ht="6.9" customHeight="1">
      <c r="B76" s="33"/>
      <c r="L76" s="33"/>
    </row>
    <row r="77" spans="2:12" s="1" customFormat="1" ht="12" customHeight="1">
      <c r="B77" s="33"/>
      <c r="C77" s="27" t="s">
        <v>22</v>
      </c>
      <c r="F77" s="25" t="str">
        <f>F12</f>
        <v>Milevsko</v>
      </c>
      <c r="I77" s="27" t="s">
        <v>24</v>
      </c>
      <c r="J77" s="50" t="str">
        <f>IF(J12="","",J12)</f>
        <v>10. 8. 2023</v>
      </c>
      <c r="L77" s="33"/>
    </row>
    <row r="78" spans="2:12" s="1" customFormat="1" ht="6.9" customHeight="1">
      <c r="B78" s="33"/>
      <c r="L78" s="33"/>
    </row>
    <row r="79" spans="2:12" s="1" customFormat="1" ht="15.15" customHeight="1">
      <c r="B79" s="33"/>
      <c r="C79" s="27" t="s">
        <v>30</v>
      </c>
      <c r="F79" s="25" t="str">
        <f>E15</f>
        <v>Město Milevsko</v>
      </c>
      <c r="I79" s="27" t="s">
        <v>38</v>
      </c>
      <c r="J79" s="31" t="str">
        <f>E21</f>
        <v>VAK projekt s.r.o.</v>
      </c>
      <c r="L79" s="33"/>
    </row>
    <row r="80" spans="2:12" s="1" customFormat="1" ht="25.65" customHeight="1">
      <c r="B80" s="33"/>
      <c r="C80" s="27" t="s">
        <v>36</v>
      </c>
      <c r="F80" s="25" t="str">
        <f>IF(E18="","",E18)</f>
        <v>Vyplň údaj</v>
      </c>
      <c r="I80" s="27" t="s">
        <v>43</v>
      </c>
      <c r="J80" s="31" t="str">
        <f>E24</f>
        <v>Ing. Martina Zamlinská</v>
      </c>
      <c r="L80" s="33"/>
    </row>
    <row r="81" spans="2:12" s="1" customFormat="1" ht="10.35" customHeight="1">
      <c r="B81" s="33"/>
      <c r="L81" s="33"/>
    </row>
    <row r="82" spans="2:20" s="10" customFormat="1" ht="29.25" customHeight="1">
      <c r="B82" s="108"/>
      <c r="C82" s="109" t="s">
        <v>116</v>
      </c>
      <c r="D82" s="110" t="s">
        <v>67</v>
      </c>
      <c r="E82" s="110" t="s">
        <v>63</v>
      </c>
      <c r="F82" s="110" t="s">
        <v>64</v>
      </c>
      <c r="G82" s="110" t="s">
        <v>117</v>
      </c>
      <c r="H82" s="110" t="s">
        <v>118</v>
      </c>
      <c r="I82" s="110" t="s">
        <v>119</v>
      </c>
      <c r="J82" s="110" t="s">
        <v>109</v>
      </c>
      <c r="K82" s="111" t="s">
        <v>120</v>
      </c>
      <c r="L82" s="108"/>
      <c r="M82" s="57" t="s">
        <v>44</v>
      </c>
      <c r="N82" s="58" t="s">
        <v>52</v>
      </c>
      <c r="O82" s="58" t="s">
        <v>121</v>
      </c>
      <c r="P82" s="58" t="s">
        <v>122</v>
      </c>
      <c r="Q82" s="58" t="s">
        <v>123</v>
      </c>
      <c r="R82" s="58" t="s">
        <v>124</v>
      </c>
      <c r="S82" s="58" t="s">
        <v>125</v>
      </c>
      <c r="T82" s="59" t="s">
        <v>126</v>
      </c>
    </row>
    <row r="83" spans="2:63" s="1" customFormat="1" ht="22.8" customHeight="1">
      <c r="B83" s="33"/>
      <c r="C83" s="62" t="s">
        <v>127</v>
      </c>
      <c r="J83" s="112">
        <f>BK83</f>
        <v>0</v>
      </c>
      <c r="L83" s="33"/>
      <c r="M83" s="60"/>
      <c r="N83" s="51"/>
      <c r="O83" s="51"/>
      <c r="P83" s="113">
        <f>P84</f>
        <v>0</v>
      </c>
      <c r="Q83" s="51"/>
      <c r="R83" s="113">
        <f>R84</f>
        <v>0</v>
      </c>
      <c r="S83" s="51"/>
      <c r="T83" s="114">
        <f>T84</f>
        <v>0</v>
      </c>
      <c r="AT83" s="17" t="s">
        <v>81</v>
      </c>
      <c r="AU83" s="17" t="s">
        <v>110</v>
      </c>
      <c r="BK83" s="115">
        <f>BK84</f>
        <v>0</v>
      </c>
    </row>
    <row r="84" spans="2:63" s="11" customFormat="1" ht="25.95" customHeight="1">
      <c r="B84" s="116"/>
      <c r="D84" s="117" t="s">
        <v>81</v>
      </c>
      <c r="E84" s="118" t="s">
        <v>128</v>
      </c>
      <c r="F84" s="118" t="s">
        <v>129</v>
      </c>
      <c r="I84" s="119"/>
      <c r="J84" s="120">
        <f>BK84</f>
        <v>0</v>
      </c>
      <c r="L84" s="116"/>
      <c r="M84" s="121"/>
      <c r="P84" s="122">
        <f>P85+P92+P95</f>
        <v>0</v>
      </c>
      <c r="R84" s="122">
        <f>R85+R92+R95</f>
        <v>0</v>
      </c>
      <c r="T84" s="123">
        <f>T85+T92+T95</f>
        <v>0</v>
      </c>
      <c r="AR84" s="117" t="s">
        <v>130</v>
      </c>
      <c r="AT84" s="124" t="s">
        <v>81</v>
      </c>
      <c r="AU84" s="124" t="s">
        <v>82</v>
      </c>
      <c r="AY84" s="117" t="s">
        <v>131</v>
      </c>
      <c r="BK84" s="125">
        <f>BK85+BK92+BK95</f>
        <v>0</v>
      </c>
    </row>
    <row r="85" spans="2:63" s="11" customFormat="1" ht="22.8" customHeight="1">
      <c r="B85" s="116"/>
      <c r="D85" s="117" t="s">
        <v>81</v>
      </c>
      <c r="E85" s="126" t="s">
        <v>132</v>
      </c>
      <c r="F85" s="126" t="s">
        <v>133</v>
      </c>
      <c r="I85" s="119"/>
      <c r="J85" s="127">
        <f>BK85</f>
        <v>0</v>
      </c>
      <c r="L85" s="116"/>
      <c r="M85" s="121"/>
      <c r="P85" s="122">
        <f>SUM(P86:P91)</f>
        <v>0</v>
      </c>
      <c r="R85" s="122">
        <f>SUM(R86:R91)</f>
        <v>0</v>
      </c>
      <c r="T85" s="123">
        <f>SUM(T86:T91)</f>
        <v>0</v>
      </c>
      <c r="AR85" s="117" t="s">
        <v>130</v>
      </c>
      <c r="AT85" s="124" t="s">
        <v>81</v>
      </c>
      <c r="AU85" s="124" t="s">
        <v>90</v>
      </c>
      <c r="AY85" s="117" t="s">
        <v>131</v>
      </c>
      <c r="BK85" s="125">
        <f>SUM(BK86:BK91)</f>
        <v>0</v>
      </c>
    </row>
    <row r="86" spans="2:65" s="1" customFormat="1" ht="16.5" customHeight="1">
      <c r="B86" s="33"/>
      <c r="C86" s="128" t="s">
        <v>90</v>
      </c>
      <c r="D86" s="128" t="s">
        <v>134</v>
      </c>
      <c r="E86" s="129" t="s">
        <v>135</v>
      </c>
      <c r="F86" s="130" t="s">
        <v>136</v>
      </c>
      <c r="G86" s="131" t="s">
        <v>137</v>
      </c>
      <c r="H86" s="132">
        <v>1</v>
      </c>
      <c r="I86" s="133"/>
      <c r="J86" s="134">
        <f>ROUND(I86*H86,2)</f>
        <v>0</v>
      </c>
      <c r="K86" s="130" t="s">
        <v>44</v>
      </c>
      <c r="L86" s="33"/>
      <c r="M86" s="135" t="s">
        <v>44</v>
      </c>
      <c r="N86" s="136" t="s">
        <v>53</v>
      </c>
      <c r="P86" s="137">
        <f>O86*H86</f>
        <v>0</v>
      </c>
      <c r="Q86" s="137">
        <v>0</v>
      </c>
      <c r="R86" s="137">
        <f>Q86*H86</f>
        <v>0</v>
      </c>
      <c r="S86" s="137">
        <v>0</v>
      </c>
      <c r="T86" s="138">
        <f>S86*H86</f>
        <v>0</v>
      </c>
      <c r="AR86" s="139" t="s">
        <v>138</v>
      </c>
      <c r="AT86" s="139" t="s">
        <v>134</v>
      </c>
      <c r="AU86" s="139" t="s">
        <v>21</v>
      </c>
      <c r="AY86" s="17" t="s">
        <v>131</v>
      </c>
      <c r="BE86" s="140">
        <f>IF(N86="základní",J86,0)</f>
        <v>0</v>
      </c>
      <c r="BF86" s="140">
        <f>IF(N86="snížená",J86,0)</f>
        <v>0</v>
      </c>
      <c r="BG86" s="140">
        <f>IF(N86="zákl. přenesená",J86,0)</f>
        <v>0</v>
      </c>
      <c r="BH86" s="140">
        <f>IF(N86="sníž. přenesená",J86,0)</f>
        <v>0</v>
      </c>
      <c r="BI86" s="140">
        <f>IF(N86="nulová",J86,0)</f>
        <v>0</v>
      </c>
      <c r="BJ86" s="17" t="s">
        <v>90</v>
      </c>
      <c r="BK86" s="140">
        <f>ROUND(I86*H86,2)</f>
        <v>0</v>
      </c>
      <c r="BL86" s="17" t="s">
        <v>138</v>
      </c>
      <c r="BM86" s="139" t="s">
        <v>139</v>
      </c>
    </row>
    <row r="87" spans="2:65" s="1" customFormat="1" ht="16.5" customHeight="1">
      <c r="B87" s="33"/>
      <c r="C87" s="128" t="s">
        <v>21</v>
      </c>
      <c r="D87" s="128" t="s">
        <v>134</v>
      </c>
      <c r="E87" s="129" t="s">
        <v>140</v>
      </c>
      <c r="F87" s="130" t="s">
        <v>141</v>
      </c>
      <c r="G87" s="131" t="s">
        <v>137</v>
      </c>
      <c r="H87" s="132">
        <v>1</v>
      </c>
      <c r="I87" s="133"/>
      <c r="J87" s="134">
        <f>ROUND(I87*H87,2)</f>
        <v>0</v>
      </c>
      <c r="K87" s="130" t="s">
        <v>44</v>
      </c>
      <c r="L87" s="33"/>
      <c r="M87" s="135" t="s">
        <v>44</v>
      </c>
      <c r="N87" s="136" t="s">
        <v>53</v>
      </c>
      <c r="P87" s="137">
        <f>O87*H87</f>
        <v>0</v>
      </c>
      <c r="Q87" s="137">
        <v>0</v>
      </c>
      <c r="R87" s="137">
        <f>Q87*H87</f>
        <v>0</v>
      </c>
      <c r="S87" s="137">
        <v>0</v>
      </c>
      <c r="T87" s="138">
        <f>S87*H87</f>
        <v>0</v>
      </c>
      <c r="AR87" s="139" t="s">
        <v>138</v>
      </c>
      <c r="AT87" s="139" t="s">
        <v>134</v>
      </c>
      <c r="AU87" s="139" t="s">
        <v>21</v>
      </c>
      <c r="AY87" s="17" t="s">
        <v>131</v>
      </c>
      <c r="BE87" s="140">
        <f>IF(N87="základní",J87,0)</f>
        <v>0</v>
      </c>
      <c r="BF87" s="140">
        <f>IF(N87="snížená",J87,0)</f>
        <v>0</v>
      </c>
      <c r="BG87" s="140">
        <f>IF(N87="zákl. přenesená",J87,0)</f>
        <v>0</v>
      </c>
      <c r="BH87" s="140">
        <f>IF(N87="sníž. přenesená",J87,0)</f>
        <v>0</v>
      </c>
      <c r="BI87" s="140">
        <f>IF(N87="nulová",J87,0)</f>
        <v>0</v>
      </c>
      <c r="BJ87" s="17" t="s">
        <v>90</v>
      </c>
      <c r="BK87" s="140">
        <f>ROUND(I87*H87,2)</f>
        <v>0</v>
      </c>
      <c r="BL87" s="17" t="s">
        <v>138</v>
      </c>
      <c r="BM87" s="139" t="s">
        <v>142</v>
      </c>
    </row>
    <row r="88" spans="2:47" s="1" customFormat="1" ht="19.2">
      <c r="B88" s="33"/>
      <c r="D88" s="141" t="s">
        <v>143</v>
      </c>
      <c r="F88" s="142" t="s">
        <v>144</v>
      </c>
      <c r="I88" s="143"/>
      <c r="L88" s="33"/>
      <c r="M88" s="144"/>
      <c r="T88" s="54"/>
      <c r="AT88" s="17" t="s">
        <v>143</v>
      </c>
      <c r="AU88" s="17" t="s">
        <v>21</v>
      </c>
    </row>
    <row r="89" spans="2:51" s="12" customFormat="1" ht="10.2">
      <c r="B89" s="145"/>
      <c r="D89" s="141" t="s">
        <v>145</v>
      </c>
      <c r="E89" s="146" t="s">
        <v>44</v>
      </c>
      <c r="F89" s="147" t="s">
        <v>90</v>
      </c>
      <c r="H89" s="148">
        <v>1</v>
      </c>
      <c r="I89" s="149"/>
      <c r="L89" s="145"/>
      <c r="M89" s="150"/>
      <c r="T89" s="151"/>
      <c r="AT89" s="146" t="s">
        <v>145</v>
      </c>
      <c r="AU89" s="146" t="s">
        <v>21</v>
      </c>
      <c r="AV89" s="12" t="s">
        <v>21</v>
      </c>
      <c r="AW89" s="12" t="s">
        <v>42</v>
      </c>
      <c r="AX89" s="12" t="s">
        <v>90</v>
      </c>
      <c r="AY89" s="146" t="s">
        <v>131</v>
      </c>
    </row>
    <row r="90" spans="2:65" s="1" customFormat="1" ht="16.5" customHeight="1">
      <c r="B90" s="33"/>
      <c r="C90" s="128" t="s">
        <v>146</v>
      </c>
      <c r="D90" s="128" t="s">
        <v>134</v>
      </c>
      <c r="E90" s="129" t="s">
        <v>147</v>
      </c>
      <c r="F90" s="130" t="s">
        <v>148</v>
      </c>
      <c r="G90" s="131" t="s">
        <v>137</v>
      </c>
      <c r="H90" s="132">
        <v>1</v>
      </c>
      <c r="I90" s="133"/>
      <c r="J90" s="134">
        <f>ROUND(I90*H90,2)</f>
        <v>0</v>
      </c>
      <c r="K90" s="130" t="s">
        <v>44</v>
      </c>
      <c r="L90" s="33"/>
      <c r="M90" s="135" t="s">
        <v>44</v>
      </c>
      <c r="N90" s="136" t="s">
        <v>53</v>
      </c>
      <c r="P90" s="137">
        <f>O90*H90</f>
        <v>0</v>
      </c>
      <c r="Q90" s="137">
        <v>0</v>
      </c>
      <c r="R90" s="137">
        <f>Q90*H90</f>
        <v>0</v>
      </c>
      <c r="S90" s="137">
        <v>0</v>
      </c>
      <c r="T90" s="138">
        <f>S90*H90</f>
        <v>0</v>
      </c>
      <c r="AR90" s="139" t="s">
        <v>138</v>
      </c>
      <c r="AT90" s="139" t="s">
        <v>134</v>
      </c>
      <c r="AU90" s="139" t="s">
        <v>21</v>
      </c>
      <c r="AY90" s="17" t="s">
        <v>131</v>
      </c>
      <c r="BE90" s="140">
        <f>IF(N90="základní",J90,0)</f>
        <v>0</v>
      </c>
      <c r="BF90" s="140">
        <f>IF(N90="snížená",J90,0)</f>
        <v>0</v>
      </c>
      <c r="BG90" s="140">
        <f>IF(N90="zákl. přenesená",J90,0)</f>
        <v>0</v>
      </c>
      <c r="BH90" s="140">
        <f>IF(N90="sníž. přenesená",J90,0)</f>
        <v>0</v>
      </c>
      <c r="BI90" s="140">
        <f>IF(N90="nulová",J90,0)</f>
        <v>0</v>
      </c>
      <c r="BJ90" s="17" t="s">
        <v>90</v>
      </c>
      <c r="BK90" s="140">
        <f>ROUND(I90*H90,2)</f>
        <v>0</v>
      </c>
      <c r="BL90" s="17" t="s">
        <v>138</v>
      </c>
      <c r="BM90" s="139" t="s">
        <v>149</v>
      </c>
    </row>
    <row r="91" spans="2:51" s="12" customFormat="1" ht="10.2">
      <c r="B91" s="145"/>
      <c r="D91" s="141" t="s">
        <v>145</v>
      </c>
      <c r="E91" s="146" t="s">
        <v>44</v>
      </c>
      <c r="F91" s="147" t="s">
        <v>90</v>
      </c>
      <c r="H91" s="148">
        <v>1</v>
      </c>
      <c r="I91" s="149"/>
      <c r="L91" s="145"/>
      <c r="M91" s="150"/>
      <c r="T91" s="151"/>
      <c r="AT91" s="146" t="s">
        <v>145</v>
      </c>
      <c r="AU91" s="146" t="s">
        <v>21</v>
      </c>
      <c r="AV91" s="12" t="s">
        <v>21</v>
      </c>
      <c r="AW91" s="12" t="s">
        <v>42</v>
      </c>
      <c r="AX91" s="12" t="s">
        <v>90</v>
      </c>
      <c r="AY91" s="146" t="s">
        <v>131</v>
      </c>
    </row>
    <row r="92" spans="2:63" s="11" customFormat="1" ht="22.8" customHeight="1">
      <c r="B92" s="116"/>
      <c r="D92" s="117" t="s">
        <v>81</v>
      </c>
      <c r="E92" s="126" t="s">
        <v>150</v>
      </c>
      <c r="F92" s="126" t="s">
        <v>151</v>
      </c>
      <c r="I92" s="119"/>
      <c r="J92" s="127">
        <f>BK92</f>
        <v>0</v>
      </c>
      <c r="L92" s="116"/>
      <c r="M92" s="121"/>
      <c r="P92" s="122">
        <f>SUM(P93:P94)</f>
        <v>0</v>
      </c>
      <c r="R92" s="122">
        <f>SUM(R93:R94)</f>
        <v>0</v>
      </c>
      <c r="T92" s="123">
        <f>SUM(T93:T94)</f>
        <v>0</v>
      </c>
      <c r="AR92" s="117" t="s">
        <v>130</v>
      </c>
      <c r="AT92" s="124" t="s">
        <v>81</v>
      </c>
      <c r="AU92" s="124" t="s">
        <v>90</v>
      </c>
      <c r="AY92" s="117" t="s">
        <v>131</v>
      </c>
      <c r="BK92" s="125">
        <f>SUM(BK93:BK94)</f>
        <v>0</v>
      </c>
    </row>
    <row r="93" spans="2:65" s="1" customFormat="1" ht="16.5" customHeight="1">
      <c r="B93" s="33"/>
      <c r="C93" s="128" t="s">
        <v>152</v>
      </c>
      <c r="D93" s="128" t="s">
        <v>134</v>
      </c>
      <c r="E93" s="129" t="s">
        <v>153</v>
      </c>
      <c r="F93" s="130" t="s">
        <v>151</v>
      </c>
      <c r="G93" s="131" t="s">
        <v>137</v>
      </c>
      <c r="H93" s="132">
        <v>1</v>
      </c>
      <c r="I93" s="133"/>
      <c r="J93" s="134">
        <f>ROUND(I93*H93,2)</f>
        <v>0</v>
      </c>
      <c r="K93" s="130" t="s">
        <v>44</v>
      </c>
      <c r="L93" s="33"/>
      <c r="M93" s="135" t="s">
        <v>44</v>
      </c>
      <c r="N93" s="136" t="s">
        <v>53</v>
      </c>
      <c r="P93" s="137">
        <f>O93*H93</f>
        <v>0</v>
      </c>
      <c r="Q93" s="137">
        <v>0</v>
      </c>
      <c r="R93" s="137">
        <f>Q93*H93</f>
        <v>0</v>
      </c>
      <c r="S93" s="137">
        <v>0</v>
      </c>
      <c r="T93" s="138">
        <f>S93*H93</f>
        <v>0</v>
      </c>
      <c r="AR93" s="139" t="s">
        <v>138</v>
      </c>
      <c r="AT93" s="139" t="s">
        <v>134</v>
      </c>
      <c r="AU93" s="139" t="s">
        <v>21</v>
      </c>
      <c r="AY93" s="17" t="s">
        <v>131</v>
      </c>
      <c r="BE93" s="140">
        <f>IF(N93="základní",J93,0)</f>
        <v>0</v>
      </c>
      <c r="BF93" s="140">
        <f>IF(N93="snížená",J93,0)</f>
        <v>0</v>
      </c>
      <c r="BG93" s="140">
        <f>IF(N93="zákl. přenesená",J93,0)</f>
        <v>0</v>
      </c>
      <c r="BH93" s="140">
        <f>IF(N93="sníž. přenesená",J93,0)</f>
        <v>0</v>
      </c>
      <c r="BI93" s="140">
        <f>IF(N93="nulová",J93,0)</f>
        <v>0</v>
      </c>
      <c r="BJ93" s="17" t="s">
        <v>90</v>
      </c>
      <c r="BK93" s="140">
        <f>ROUND(I93*H93,2)</f>
        <v>0</v>
      </c>
      <c r="BL93" s="17" t="s">
        <v>138</v>
      </c>
      <c r="BM93" s="139" t="s">
        <v>154</v>
      </c>
    </row>
    <row r="94" spans="2:51" s="12" customFormat="1" ht="10.2">
      <c r="B94" s="145"/>
      <c r="D94" s="141" t="s">
        <v>145</v>
      </c>
      <c r="E94" s="146" t="s">
        <v>44</v>
      </c>
      <c r="F94" s="147" t="s">
        <v>90</v>
      </c>
      <c r="H94" s="148">
        <v>1</v>
      </c>
      <c r="I94" s="149"/>
      <c r="L94" s="145"/>
      <c r="M94" s="150"/>
      <c r="T94" s="151"/>
      <c r="AT94" s="146" t="s">
        <v>145</v>
      </c>
      <c r="AU94" s="146" t="s">
        <v>21</v>
      </c>
      <c r="AV94" s="12" t="s">
        <v>21</v>
      </c>
      <c r="AW94" s="12" t="s">
        <v>42</v>
      </c>
      <c r="AX94" s="12" t="s">
        <v>90</v>
      </c>
      <c r="AY94" s="146" t="s">
        <v>131</v>
      </c>
    </row>
    <row r="95" spans="2:63" s="11" customFormat="1" ht="22.8" customHeight="1">
      <c r="B95" s="116"/>
      <c r="D95" s="117" t="s">
        <v>81</v>
      </c>
      <c r="E95" s="126" t="s">
        <v>155</v>
      </c>
      <c r="F95" s="126" t="s">
        <v>156</v>
      </c>
      <c r="I95" s="119"/>
      <c r="J95" s="127">
        <f>BK95</f>
        <v>0</v>
      </c>
      <c r="L95" s="116"/>
      <c r="M95" s="121"/>
      <c r="P95" s="122">
        <f>SUM(P96:P98)</f>
        <v>0</v>
      </c>
      <c r="R95" s="122">
        <f>SUM(R96:R98)</f>
        <v>0</v>
      </c>
      <c r="T95" s="123">
        <f>SUM(T96:T98)</f>
        <v>0</v>
      </c>
      <c r="AR95" s="117" t="s">
        <v>130</v>
      </c>
      <c r="AT95" s="124" t="s">
        <v>81</v>
      </c>
      <c r="AU95" s="124" t="s">
        <v>90</v>
      </c>
      <c r="AY95" s="117" t="s">
        <v>131</v>
      </c>
      <c r="BK95" s="125">
        <f>SUM(BK96:BK98)</f>
        <v>0</v>
      </c>
    </row>
    <row r="96" spans="2:65" s="1" customFormat="1" ht="16.5" customHeight="1">
      <c r="B96" s="33"/>
      <c r="C96" s="128" t="s">
        <v>130</v>
      </c>
      <c r="D96" s="128" t="s">
        <v>134</v>
      </c>
      <c r="E96" s="129" t="s">
        <v>157</v>
      </c>
      <c r="F96" s="130" t="s">
        <v>158</v>
      </c>
      <c r="G96" s="131" t="s">
        <v>137</v>
      </c>
      <c r="H96" s="132">
        <v>1</v>
      </c>
      <c r="I96" s="133"/>
      <c r="J96" s="134">
        <f>ROUND(I96*H96,2)</f>
        <v>0</v>
      </c>
      <c r="K96" s="130" t="s">
        <v>44</v>
      </c>
      <c r="L96" s="33"/>
      <c r="M96" s="135" t="s">
        <v>44</v>
      </c>
      <c r="N96" s="136" t="s">
        <v>53</v>
      </c>
      <c r="P96" s="137">
        <f>O96*H96</f>
        <v>0</v>
      </c>
      <c r="Q96" s="137">
        <v>0</v>
      </c>
      <c r="R96" s="137">
        <f>Q96*H96</f>
        <v>0</v>
      </c>
      <c r="S96" s="137">
        <v>0</v>
      </c>
      <c r="T96" s="138">
        <f>S96*H96</f>
        <v>0</v>
      </c>
      <c r="AR96" s="139" t="s">
        <v>138</v>
      </c>
      <c r="AT96" s="139" t="s">
        <v>134</v>
      </c>
      <c r="AU96" s="139" t="s">
        <v>21</v>
      </c>
      <c r="AY96" s="17" t="s">
        <v>131</v>
      </c>
      <c r="BE96" s="140">
        <f>IF(N96="základní",J96,0)</f>
        <v>0</v>
      </c>
      <c r="BF96" s="140">
        <f>IF(N96="snížená",J96,0)</f>
        <v>0</v>
      </c>
      <c r="BG96" s="140">
        <f>IF(N96="zákl. přenesená",J96,0)</f>
        <v>0</v>
      </c>
      <c r="BH96" s="140">
        <f>IF(N96="sníž. přenesená",J96,0)</f>
        <v>0</v>
      </c>
      <c r="BI96" s="140">
        <f>IF(N96="nulová",J96,0)</f>
        <v>0</v>
      </c>
      <c r="BJ96" s="17" t="s">
        <v>90</v>
      </c>
      <c r="BK96" s="140">
        <f>ROUND(I96*H96,2)</f>
        <v>0</v>
      </c>
      <c r="BL96" s="17" t="s">
        <v>138</v>
      </c>
      <c r="BM96" s="139" t="s">
        <v>159</v>
      </c>
    </row>
    <row r="97" spans="2:47" s="1" customFormat="1" ht="28.8">
      <c r="B97" s="33"/>
      <c r="D97" s="141" t="s">
        <v>143</v>
      </c>
      <c r="F97" s="142" t="s">
        <v>160</v>
      </c>
      <c r="I97" s="143"/>
      <c r="L97" s="33"/>
      <c r="M97" s="144"/>
      <c r="T97" s="54"/>
      <c r="AT97" s="17" t="s">
        <v>143</v>
      </c>
      <c r="AU97" s="17" t="s">
        <v>21</v>
      </c>
    </row>
    <row r="98" spans="2:51" s="12" customFormat="1" ht="10.2">
      <c r="B98" s="145"/>
      <c r="D98" s="141" t="s">
        <v>145</v>
      </c>
      <c r="E98" s="146" t="s">
        <v>44</v>
      </c>
      <c r="F98" s="147" t="s">
        <v>90</v>
      </c>
      <c r="H98" s="148">
        <v>1</v>
      </c>
      <c r="I98" s="149"/>
      <c r="L98" s="145"/>
      <c r="M98" s="152"/>
      <c r="N98" s="153"/>
      <c r="O98" s="153"/>
      <c r="P98" s="153"/>
      <c r="Q98" s="153"/>
      <c r="R98" s="153"/>
      <c r="S98" s="153"/>
      <c r="T98" s="154"/>
      <c r="AT98" s="146" t="s">
        <v>145</v>
      </c>
      <c r="AU98" s="146" t="s">
        <v>21</v>
      </c>
      <c r="AV98" s="12" t="s">
        <v>21</v>
      </c>
      <c r="AW98" s="12" t="s">
        <v>42</v>
      </c>
      <c r="AX98" s="12" t="s">
        <v>90</v>
      </c>
      <c r="AY98" s="146" t="s">
        <v>131</v>
      </c>
    </row>
    <row r="99" spans="2:12" s="1" customFormat="1" ht="6.9" customHeight="1"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33"/>
    </row>
  </sheetData>
  <sheetProtection algorithmName="SHA-512" hashValue="MvccgJzCTwMLBlkePvJXSfwbTXtdsKf5W52YGA8ZhQU4/Tc6Qxmt9fXKfRrvoKq5NUtxPglaOmwIYDfgthsb+A==" saltValue="ijhuB7QIdyGpOJvosGi0vFU8dzHKhanm3LMJwJ4QlbxCciENg5BjL7NgTustYiymk/Je8KfKxT7kz0USGJ4zkg==" spinCount="100000" sheet="1" objects="1" scenarios="1" formatColumns="0" formatRows="0" autoFilter="0"/>
  <autoFilter ref="C82:K98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45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7" t="s">
        <v>95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21</v>
      </c>
    </row>
    <row r="4" spans="2:46" ht="24.9" customHeight="1">
      <c r="B4" s="20"/>
      <c r="D4" s="21" t="s">
        <v>103</v>
      </c>
      <c r="L4" s="20"/>
      <c r="M4" s="86" t="s">
        <v>10</v>
      </c>
      <c r="AT4" s="17" t="s">
        <v>4</v>
      </c>
    </row>
    <row r="5" spans="2:12" ht="6.9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4" t="str">
        <f>'Rekapitulace stavby'!K6</f>
        <v>Milevsko ČOV - úpravy kalové koncovky a obnova haly</v>
      </c>
      <c r="F7" s="305"/>
      <c r="G7" s="305"/>
      <c r="H7" s="305"/>
      <c r="L7" s="20"/>
    </row>
    <row r="8" spans="2:12" s="1" customFormat="1" ht="12" customHeight="1">
      <c r="B8" s="33"/>
      <c r="D8" s="27" t="s">
        <v>104</v>
      </c>
      <c r="L8" s="33"/>
    </row>
    <row r="9" spans="2:12" s="1" customFormat="1" ht="16.5" customHeight="1">
      <c r="B9" s="33"/>
      <c r="E9" s="267" t="s">
        <v>161</v>
      </c>
      <c r="F9" s="306"/>
      <c r="G9" s="306"/>
      <c r="H9" s="306"/>
      <c r="L9" s="33"/>
    </row>
    <row r="10" spans="2:12" s="1" customFormat="1" ht="10.2">
      <c r="B10" s="33"/>
      <c r="L10" s="33"/>
    </row>
    <row r="11" spans="2:12" s="1" customFormat="1" ht="12" customHeight="1">
      <c r="B11" s="33"/>
      <c r="D11" s="27" t="s">
        <v>18</v>
      </c>
      <c r="F11" s="25" t="s">
        <v>19</v>
      </c>
      <c r="I11" s="27" t="s">
        <v>20</v>
      </c>
      <c r="J11" s="25" t="s">
        <v>21</v>
      </c>
      <c r="L11" s="33"/>
    </row>
    <row r="12" spans="2:12" s="1" customFormat="1" ht="12" customHeight="1">
      <c r="B12" s="33"/>
      <c r="D12" s="27" t="s">
        <v>22</v>
      </c>
      <c r="F12" s="25" t="s">
        <v>23</v>
      </c>
      <c r="I12" s="27" t="s">
        <v>24</v>
      </c>
      <c r="J12" s="50" t="str">
        <f>'Rekapitulace stavby'!AN8</f>
        <v>10. 8. 2023</v>
      </c>
      <c r="L12" s="33"/>
    </row>
    <row r="13" spans="2:12" s="1" customFormat="1" ht="21.75" customHeight="1">
      <c r="B13" s="33"/>
      <c r="D13" s="24" t="s">
        <v>26</v>
      </c>
      <c r="F13" s="29" t="s">
        <v>27</v>
      </c>
      <c r="I13" s="24" t="s">
        <v>28</v>
      </c>
      <c r="J13" s="29" t="s">
        <v>29</v>
      </c>
      <c r="L13" s="33"/>
    </row>
    <row r="14" spans="2:12" s="1" customFormat="1" ht="12" customHeight="1">
      <c r="B14" s="33"/>
      <c r="D14" s="27" t="s">
        <v>30</v>
      </c>
      <c r="I14" s="27" t="s">
        <v>31</v>
      </c>
      <c r="J14" s="25" t="s">
        <v>32</v>
      </c>
      <c r="L14" s="33"/>
    </row>
    <row r="15" spans="2:12" s="1" customFormat="1" ht="18" customHeight="1">
      <c r="B15" s="33"/>
      <c r="E15" s="25" t="s">
        <v>33</v>
      </c>
      <c r="I15" s="27" t="s">
        <v>34</v>
      </c>
      <c r="J15" s="25" t="s">
        <v>35</v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27" t="s">
        <v>36</v>
      </c>
      <c r="I17" s="27" t="s">
        <v>31</v>
      </c>
      <c r="J17" s="28" t="str">
        <f>'Rekapitulace stavby'!AN13</f>
        <v>Vyplň údaj</v>
      </c>
      <c r="L17" s="33"/>
    </row>
    <row r="18" spans="2:12" s="1" customFormat="1" ht="18" customHeight="1">
      <c r="B18" s="33"/>
      <c r="E18" s="307" t="str">
        <f>'Rekapitulace stavby'!E14</f>
        <v>Vyplň údaj</v>
      </c>
      <c r="F18" s="288"/>
      <c r="G18" s="288"/>
      <c r="H18" s="288"/>
      <c r="I18" s="27" t="s">
        <v>34</v>
      </c>
      <c r="J18" s="28" t="str">
        <f>'Rekapitulace stavby'!AN14</f>
        <v>Vyplň údaj</v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27" t="s">
        <v>38</v>
      </c>
      <c r="I20" s="27" t="s">
        <v>31</v>
      </c>
      <c r="J20" s="25" t="s">
        <v>39</v>
      </c>
      <c r="L20" s="33"/>
    </row>
    <row r="21" spans="2:12" s="1" customFormat="1" ht="18" customHeight="1">
      <c r="B21" s="33"/>
      <c r="E21" s="25" t="s">
        <v>40</v>
      </c>
      <c r="I21" s="27" t="s">
        <v>34</v>
      </c>
      <c r="J21" s="25" t="s">
        <v>41</v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27" t="s">
        <v>43</v>
      </c>
      <c r="I23" s="27" t="s">
        <v>31</v>
      </c>
      <c r="J23" s="25" t="s">
        <v>44</v>
      </c>
      <c r="L23" s="33"/>
    </row>
    <row r="24" spans="2:12" s="1" customFormat="1" ht="18" customHeight="1">
      <c r="B24" s="33"/>
      <c r="E24" s="25" t="s">
        <v>45</v>
      </c>
      <c r="I24" s="27" t="s">
        <v>34</v>
      </c>
      <c r="J24" s="25" t="s">
        <v>44</v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27" t="s">
        <v>46</v>
      </c>
      <c r="L26" s="33"/>
    </row>
    <row r="27" spans="2:12" s="7" customFormat="1" ht="16.5" customHeight="1">
      <c r="B27" s="87"/>
      <c r="E27" s="293" t="s">
        <v>44</v>
      </c>
      <c r="F27" s="293"/>
      <c r="G27" s="293"/>
      <c r="H27" s="293"/>
      <c r="L27" s="8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48</v>
      </c>
      <c r="J30" s="64">
        <f>ROUND(J98,2)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36" t="s">
        <v>50</v>
      </c>
      <c r="I32" s="36" t="s">
        <v>49</v>
      </c>
      <c r="J32" s="36" t="s">
        <v>51</v>
      </c>
      <c r="L32" s="33"/>
    </row>
    <row r="33" spans="2:12" s="1" customFormat="1" ht="14.4" customHeight="1">
      <c r="B33" s="33"/>
      <c r="D33" s="53" t="s">
        <v>52</v>
      </c>
      <c r="E33" s="27" t="s">
        <v>53</v>
      </c>
      <c r="F33" s="89">
        <f>ROUND((SUM(BE98:BE452)),2)</f>
        <v>0</v>
      </c>
      <c r="I33" s="90">
        <v>0.21</v>
      </c>
      <c r="J33" s="89">
        <f>ROUND(((SUM(BE98:BE452))*I33),2)</f>
        <v>0</v>
      </c>
      <c r="L33" s="33"/>
    </row>
    <row r="34" spans="2:12" s="1" customFormat="1" ht="14.4" customHeight="1">
      <c r="B34" s="33"/>
      <c r="E34" s="27" t="s">
        <v>54</v>
      </c>
      <c r="F34" s="89">
        <f>ROUND((SUM(BF98:BF452)),2)</f>
        <v>0</v>
      </c>
      <c r="I34" s="90">
        <v>0.15</v>
      </c>
      <c r="J34" s="89">
        <f>ROUND(((SUM(BF98:BF452))*I34),2)</f>
        <v>0</v>
      </c>
      <c r="L34" s="33"/>
    </row>
    <row r="35" spans="2:12" s="1" customFormat="1" ht="14.4" customHeight="1" hidden="1">
      <c r="B35" s="33"/>
      <c r="E35" s="27" t="s">
        <v>55</v>
      </c>
      <c r="F35" s="89">
        <f>ROUND((SUM(BG98:BG452)),2)</f>
        <v>0</v>
      </c>
      <c r="I35" s="90">
        <v>0.21</v>
      </c>
      <c r="J35" s="89">
        <f>0</f>
        <v>0</v>
      </c>
      <c r="L35" s="33"/>
    </row>
    <row r="36" spans="2:12" s="1" customFormat="1" ht="14.4" customHeight="1" hidden="1">
      <c r="B36" s="33"/>
      <c r="E36" s="27" t="s">
        <v>56</v>
      </c>
      <c r="F36" s="89">
        <f>ROUND((SUM(BH98:BH452)),2)</f>
        <v>0</v>
      </c>
      <c r="I36" s="90">
        <v>0.15</v>
      </c>
      <c r="J36" s="89">
        <f>0</f>
        <v>0</v>
      </c>
      <c r="L36" s="33"/>
    </row>
    <row r="37" spans="2:12" s="1" customFormat="1" ht="14.4" customHeight="1" hidden="1">
      <c r="B37" s="33"/>
      <c r="E37" s="27" t="s">
        <v>57</v>
      </c>
      <c r="F37" s="89">
        <f>ROUND((SUM(BI98:BI452)),2)</f>
        <v>0</v>
      </c>
      <c r="I37" s="90">
        <v>0</v>
      </c>
      <c r="J37" s="89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91"/>
      <c r="D39" s="92" t="s">
        <v>58</v>
      </c>
      <c r="E39" s="55"/>
      <c r="F39" s="55"/>
      <c r="G39" s="93" t="s">
        <v>59</v>
      </c>
      <c r="H39" s="94" t="s">
        <v>60</v>
      </c>
      <c r="I39" s="55"/>
      <c r="J39" s="95">
        <f>SUM(J30:J37)</f>
        <v>0</v>
      </c>
      <c r="K39" s="96"/>
      <c r="L39" s="33"/>
    </row>
    <row r="40" spans="2:12" s="1" customFormat="1" ht="14.4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" customHeight="1">
      <c r="B45" s="33"/>
      <c r="C45" s="21" t="s">
        <v>107</v>
      </c>
      <c r="L45" s="33"/>
    </row>
    <row r="46" spans="2:12" s="1" customFormat="1" ht="6.9" customHeight="1">
      <c r="B46" s="33"/>
      <c r="L46" s="33"/>
    </row>
    <row r="47" spans="2:12" s="1" customFormat="1" ht="12" customHeight="1">
      <c r="B47" s="33"/>
      <c r="C47" s="27" t="s">
        <v>16</v>
      </c>
      <c r="L47" s="33"/>
    </row>
    <row r="48" spans="2:12" s="1" customFormat="1" ht="16.5" customHeight="1">
      <c r="B48" s="33"/>
      <c r="E48" s="304" t="str">
        <f>E7</f>
        <v>Milevsko ČOV - úpravy kalové koncovky a obnova haly</v>
      </c>
      <c r="F48" s="305"/>
      <c r="G48" s="305"/>
      <c r="H48" s="305"/>
      <c r="L48" s="33"/>
    </row>
    <row r="49" spans="2:12" s="1" customFormat="1" ht="12" customHeight="1">
      <c r="B49" s="33"/>
      <c r="C49" s="27" t="s">
        <v>104</v>
      </c>
      <c r="L49" s="33"/>
    </row>
    <row r="50" spans="2:12" s="1" customFormat="1" ht="16.5" customHeight="1">
      <c r="B50" s="33"/>
      <c r="E50" s="267" t="str">
        <f>E9</f>
        <v>SO-01 - Dokumentace stavebních a inženýrských objektů</v>
      </c>
      <c r="F50" s="306"/>
      <c r="G50" s="306"/>
      <c r="H50" s="306"/>
      <c r="L50" s="33"/>
    </row>
    <row r="51" spans="2:12" s="1" customFormat="1" ht="6.9" customHeight="1">
      <c r="B51" s="33"/>
      <c r="L51" s="33"/>
    </row>
    <row r="52" spans="2:12" s="1" customFormat="1" ht="12" customHeight="1">
      <c r="B52" s="33"/>
      <c r="C52" s="27" t="s">
        <v>22</v>
      </c>
      <c r="F52" s="25" t="str">
        <f>F12</f>
        <v>Milevsko</v>
      </c>
      <c r="I52" s="27" t="s">
        <v>24</v>
      </c>
      <c r="J52" s="50" t="str">
        <f>IF(J12="","",J12)</f>
        <v>10. 8. 2023</v>
      </c>
      <c r="L52" s="33"/>
    </row>
    <row r="53" spans="2:12" s="1" customFormat="1" ht="6.9" customHeight="1">
      <c r="B53" s="33"/>
      <c r="L53" s="33"/>
    </row>
    <row r="54" spans="2:12" s="1" customFormat="1" ht="15.15" customHeight="1">
      <c r="B54" s="33"/>
      <c r="C54" s="27" t="s">
        <v>30</v>
      </c>
      <c r="F54" s="25" t="str">
        <f>E15</f>
        <v>Město Milevsko</v>
      </c>
      <c r="I54" s="27" t="s">
        <v>38</v>
      </c>
      <c r="J54" s="31" t="str">
        <f>E21</f>
        <v>VAK projekt s.r.o.</v>
      </c>
      <c r="L54" s="33"/>
    </row>
    <row r="55" spans="2:12" s="1" customFormat="1" ht="25.65" customHeight="1">
      <c r="B55" s="33"/>
      <c r="C55" s="27" t="s">
        <v>36</v>
      </c>
      <c r="F55" s="25" t="str">
        <f>IF(E18="","",E18)</f>
        <v>Vyplň údaj</v>
      </c>
      <c r="I55" s="27" t="s">
        <v>43</v>
      </c>
      <c r="J55" s="31" t="str">
        <f>E24</f>
        <v>Ing. Martina Zamlinská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108</v>
      </c>
      <c r="D57" s="91"/>
      <c r="E57" s="91"/>
      <c r="F57" s="91"/>
      <c r="G57" s="91"/>
      <c r="H57" s="91"/>
      <c r="I57" s="91"/>
      <c r="J57" s="98" t="s">
        <v>109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8" customHeight="1">
      <c r="B59" s="33"/>
      <c r="C59" s="99" t="s">
        <v>80</v>
      </c>
      <c r="J59" s="64">
        <f>J98</f>
        <v>0</v>
      </c>
      <c r="L59" s="33"/>
      <c r="AU59" s="17" t="s">
        <v>110</v>
      </c>
    </row>
    <row r="60" spans="2:12" s="8" customFormat="1" ht="24.9" customHeight="1">
      <c r="B60" s="100"/>
      <c r="D60" s="101" t="s">
        <v>162</v>
      </c>
      <c r="E60" s="102"/>
      <c r="F60" s="102"/>
      <c r="G60" s="102"/>
      <c r="H60" s="102"/>
      <c r="I60" s="102"/>
      <c r="J60" s="103">
        <f>J99</f>
        <v>0</v>
      </c>
      <c r="L60" s="100"/>
    </row>
    <row r="61" spans="2:12" s="9" customFormat="1" ht="19.95" customHeight="1">
      <c r="B61" s="104"/>
      <c r="D61" s="105" t="s">
        <v>163</v>
      </c>
      <c r="E61" s="106"/>
      <c r="F61" s="106"/>
      <c r="G61" s="106"/>
      <c r="H61" s="106"/>
      <c r="I61" s="106"/>
      <c r="J61" s="107">
        <f>J100</f>
        <v>0</v>
      </c>
      <c r="L61" s="104"/>
    </row>
    <row r="62" spans="2:12" s="9" customFormat="1" ht="19.95" customHeight="1">
      <c r="B62" s="104"/>
      <c r="D62" s="105" t="s">
        <v>164</v>
      </c>
      <c r="E62" s="106"/>
      <c r="F62" s="106"/>
      <c r="G62" s="106"/>
      <c r="H62" s="106"/>
      <c r="I62" s="106"/>
      <c r="J62" s="107">
        <f>J104</f>
        <v>0</v>
      </c>
      <c r="L62" s="104"/>
    </row>
    <row r="63" spans="2:12" s="9" customFormat="1" ht="19.95" customHeight="1">
      <c r="B63" s="104"/>
      <c r="D63" s="105" t="s">
        <v>165</v>
      </c>
      <c r="E63" s="106"/>
      <c r="F63" s="106"/>
      <c r="G63" s="106"/>
      <c r="H63" s="106"/>
      <c r="I63" s="106"/>
      <c r="J63" s="107">
        <f>J110</f>
        <v>0</v>
      </c>
      <c r="L63" s="104"/>
    </row>
    <row r="64" spans="2:12" s="9" customFormat="1" ht="19.95" customHeight="1">
      <c r="B64" s="104"/>
      <c r="D64" s="105" t="s">
        <v>166</v>
      </c>
      <c r="E64" s="106"/>
      <c r="F64" s="106"/>
      <c r="G64" s="106"/>
      <c r="H64" s="106"/>
      <c r="I64" s="106"/>
      <c r="J64" s="107">
        <f>J122</f>
        <v>0</v>
      </c>
      <c r="L64" s="104"/>
    </row>
    <row r="65" spans="2:12" s="9" customFormat="1" ht="19.95" customHeight="1">
      <c r="B65" s="104"/>
      <c r="D65" s="105" t="s">
        <v>167</v>
      </c>
      <c r="E65" s="106"/>
      <c r="F65" s="106"/>
      <c r="G65" s="106"/>
      <c r="H65" s="106"/>
      <c r="I65" s="106"/>
      <c r="J65" s="107">
        <f>J135</f>
        <v>0</v>
      </c>
      <c r="L65" s="104"/>
    </row>
    <row r="66" spans="2:12" s="9" customFormat="1" ht="19.95" customHeight="1">
      <c r="B66" s="104"/>
      <c r="D66" s="105" t="s">
        <v>168</v>
      </c>
      <c r="E66" s="106"/>
      <c r="F66" s="106"/>
      <c r="G66" s="106"/>
      <c r="H66" s="106"/>
      <c r="I66" s="106"/>
      <c r="J66" s="107">
        <f>J139</f>
        <v>0</v>
      </c>
      <c r="L66" s="104"/>
    </row>
    <row r="67" spans="2:12" s="9" customFormat="1" ht="19.95" customHeight="1">
      <c r="B67" s="104"/>
      <c r="D67" s="105" t="s">
        <v>169</v>
      </c>
      <c r="E67" s="106"/>
      <c r="F67" s="106"/>
      <c r="G67" s="106"/>
      <c r="H67" s="106"/>
      <c r="I67" s="106"/>
      <c r="J67" s="107">
        <f>J160</f>
        <v>0</v>
      </c>
      <c r="L67" s="104"/>
    </row>
    <row r="68" spans="2:12" s="9" customFormat="1" ht="19.95" customHeight="1">
      <c r="B68" s="104"/>
      <c r="D68" s="105" t="s">
        <v>170</v>
      </c>
      <c r="E68" s="106"/>
      <c r="F68" s="106"/>
      <c r="G68" s="106"/>
      <c r="H68" s="106"/>
      <c r="I68" s="106"/>
      <c r="J68" s="107">
        <f>J294</f>
        <v>0</v>
      </c>
      <c r="L68" s="104"/>
    </row>
    <row r="69" spans="2:12" s="9" customFormat="1" ht="19.95" customHeight="1">
      <c r="B69" s="104"/>
      <c r="D69" s="105" t="s">
        <v>171</v>
      </c>
      <c r="E69" s="106"/>
      <c r="F69" s="106"/>
      <c r="G69" s="106"/>
      <c r="H69" s="106"/>
      <c r="I69" s="106"/>
      <c r="J69" s="107">
        <f>J304</f>
        <v>0</v>
      </c>
      <c r="L69" s="104"/>
    </row>
    <row r="70" spans="2:12" s="8" customFormat="1" ht="24.9" customHeight="1">
      <c r="B70" s="100"/>
      <c r="D70" s="101" t="s">
        <v>172</v>
      </c>
      <c r="E70" s="102"/>
      <c r="F70" s="102"/>
      <c r="G70" s="102"/>
      <c r="H70" s="102"/>
      <c r="I70" s="102"/>
      <c r="J70" s="103">
        <f>J307</f>
        <v>0</v>
      </c>
      <c r="L70" s="100"/>
    </row>
    <row r="71" spans="2:12" s="9" customFormat="1" ht="19.95" customHeight="1">
      <c r="B71" s="104"/>
      <c r="D71" s="105" t="s">
        <v>173</v>
      </c>
      <c r="E71" s="106"/>
      <c r="F71" s="106"/>
      <c r="G71" s="106"/>
      <c r="H71" s="106"/>
      <c r="I71" s="106"/>
      <c r="J71" s="107">
        <f>J308</f>
        <v>0</v>
      </c>
      <c r="L71" s="104"/>
    </row>
    <row r="72" spans="2:12" s="9" customFormat="1" ht="19.95" customHeight="1">
      <c r="B72" s="104"/>
      <c r="D72" s="105" t="s">
        <v>174</v>
      </c>
      <c r="E72" s="106"/>
      <c r="F72" s="106"/>
      <c r="G72" s="106"/>
      <c r="H72" s="106"/>
      <c r="I72" s="106"/>
      <c r="J72" s="107">
        <f>J316</f>
        <v>0</v>
      </c>
      <c r="L72" s="104"/>
    </row>
    <row r="73" spans="2:12" s="9" customFormat="1" ht="19.95" customHeight="1">
      <c r="B73" s="104"/>
      <c r="D73" s="105" t="s">
        <v>175</v>
      </c>
      <c r="E73" s="106"/>
      <c r="F73" s="106"/>
      <c r="G73" s="106"/>
      <c r="H73" s="106"/>
      <c r="I73" s="106"/>
      <c r="J73" s="107">
        <f>J337</f>
        <v>0</v>
      </c>
      <c r="L73" s="104"/>
    </row>
    <row r="74" spans="2:12" s="9" customFormat="1" ht="19.95" customHeight="1">
      <c r="B74" s="104"/>
      <c r="D74" s="105" t="s">
        <v>176</v>
      </c>
      <c r="E74" s="106"/>
      <c r="F74" s="106"/>
      <c r="G74" s="106"/>
      <c r="H74" s="106"/>
      <c r="I74" s="106"/>
      <c r="J74" s="107">
        <f>J345</f>
        <v>0</v>
      </c>
      <c r="L74" s="104"/>
    </row>
    <row r="75" spans="2:12" s="9" customFormat="1" ht="19.95" customHeight="1">
      <c r="B75" s="104"/>
      <c r="D75" s="105" t="s">
        <v>177</v>
      </c>
      <c r="E75" s="106"/>
      <c r="F75" s="106"/>
      <c r="G75" s="106"/>
      <c r="H75" s="106"/>
      <c r="I75" s="106"/>
      <c r="J75" s="107">
        <f>J363</f>
        <v>0</v>
      </c>
      <c r="L75" s="104"/>
    </row>
    <row r="76" spans="2:12" s="9" customFormat="1" ht="19.95" customHeight="1">
      <c r="B76" s="104"/>
      <c r="D76" s="105" t="s">
        <v>178</v>
      </c>
      <c r="E76" s="106"/>
      <c r="F76" s="106"/>
      <c r="G76" s="106"/>
      <c r="H76" s="106"/>
      <c r="I76" s="106"/>
      <c r="J76" s="107">
        <f>J369</f>
        <v>0</v>
      </c>
      <c r="L76" s="104"/>
    </row>
    <row r="77" spans="2:12" s="9" customFormat="1" ht="19.95" customHeight="1">
      <c r="B77" s="104"/>
      <c r="D77" s="105" t="s">
        <v>179</v>
      </c>
      <c r="E77" s="106"/>
      <c r="F77" s="106"/>
      <c r="G77" s="106"/>
      <c r="H77" s="106"/>
      <c r="I77" s="106"/>
      <c r="J77" s="107">
        <f>J390</f>
        <v>0</v>
      </c>
      <c r="L77" s="104"/>
    </row>
    <row r="78" spans="2:12" s="9" customFormat="1" ht="19.95" customHeight="1">
      <c r="B78" s="104"/>
      <c r="D78" s="105" t="s">
        <v>180</v>
      </c>
      <c r="E78" s="106"/>
      <c r="F78" s="106"/>
      <c r="G78" s="106"/>
      <c r="H78" s="106"/>
      <c r="I78" s="106"/>
      <c r="J78" s="107">
        <f>J441</f>
        <v>0</v>
      </c>
      <c r="L78" s="104"/>
    </row>
    <row r="79" spans="2:12" s="1" customFormat="1" ht="21.75" customHeight="1">
      <c r="B79" s="33"/>
      <c r="L79" s="33"/>
    </row>
    <row r="80" spans="2:12" s="1" customFormat="1" ht="6.9" customHeight="1"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33"/>
    </row>
    <row r="84" spans="2:12" s="1" customFormat="1" ht="6.9" customHeight="1">
      <c r="B84" s="44"/>
      <c r="C84" s="45"/>
      <c r="D84" s="45"/>
      <c r="E84" s="45"/>
      <c r="F84" s="45"/>
      <c r="G84" s="45"/>
      <c r="H84" s="45"/>
      <c r="I84" s="45"/>
      <c r="J84" s="45"/>
      <c r="K84" s="45"/>
      <c r="L84" s="33"/>
    </row>
    <row r="85" spans="2:12" s="1" customFormat="1" ht="24.9" customHeight="1">
      <c r="B85" s="33"/>
      <c r="C85" s="21" t="s">
        <v>115</v>
      </c>
      <c r="L85" s="33"/>
    </row>
    <row r="86" spans="2:12" s="1" customFormat="1" ht="6.9" customHeight="1">
      <c r="B86" s="33"/>
      <c r="L86" s="33"/>
    </row>
    <row r="87" spans="2:12" s="1" customFormat="1" ht="12" customHeight="1">
      <c r="B87" s="33"/>
      <c r="C87" s="27" t="s">
        <v>16</v>
      </c>
      <c r="L87" s="33"/>
    </row>
    <row r="88" spans="2:12" s="1" customFormat="1" ht="16.5" customHeight="1">
      <c r="B88" s="33"/>
      <c r="E88" s="304" t="str">
        <f>E7</f>
        <v>Milevsko ČOV - úpravy kalové koncovky a obnova haly</v>
      </c>
      <c r="F88" s="305"/>
      <c r="G88" s="305"/>
      <c r="H88" s="305"/>
      <c r="L88" s="33"/>
    </row>
    <row r="89" spans="2:12" s="1" customFormat="1" ht="12" customHeight="1">
      <c r="B89" s="33"/>
      <c r="C89" s="27" t="s">
        <v>104</v>
      </c>
      <c r="L89" s="33"/>
    </row>
    <row r="90" spans="2:12" s="1" customFormat="1" ht="16.5" customHeight="1">
      <c r="B90" s="33"/>
      <c r="E90" s="267" t="str">
        <f>E9</f>
        <v>SO-01 - Dokumentace stavebních a inženýrských objektů</v>
      </c>
      <c r="F90" s="306"/>
      <c r="G90" s="306"/>
      <c r="H90" s="306"/>
      <c r="L90" s="33"/>
    </row>
    <row r="91" spans="2:12" s="1" customFormat="1" ht="6.9" customHeight="1">
      <c r="B91" s="33"/>
      <c r="L91" s="33"/>
    </row>
    <row r="92" spans="2:12" s="1" customFormat="1" ht="12" customHeight="1">
      <c r="B92" s="33"/>
      <c r="C92" s="27" t="s">
        <v>22</v>
      </c>
      <c r="F92" s="25" t="str">
        <f>F12</f>
        <v>Milevsko</v>
      </c>
      <c r="I92" s="27" t="s">
        <v>24</v>
      </c>
      <c r="J92" s="50" t="str">
        <f>IF(J12="","",J12)</f>
        <v>10. 8. 2023</v>
      </c>
      <c r="L92" s="33"/>
    </row>
    <row r="93" spans="2:12" s="1" customFormat="1" ht="6.9" customHeight="1">
      <c r="B93" s="33"/>
      <c r="L93" s="33"/>
    </row>
    <row r="94" spans="2:12" s="1" customFormat="1" ht="15.15" customHeight="1">
      <c r="B94" s="33"/>
      <c r="C94" s="27" t="s">
        <v>30</v>
      </c>
      <c r="F94" s="25" t="str">
        <f>E15</f>
        <v>Město Milevsko</v>
      </c>
      <c r="I94" s="27" t="s">
        <v>38</v>
      </c>
      <c r="J94" s="31" t="str">
        <f>E21</f>
        <v>VAK projekt s.r.o.</v>
      </c>
      <c r="L94" s="33"/>
    </row>
    <row r="95" spans="2:12" s="1" customFormat="1" ht="25.65" customHeight="1">
      <c r="B95" s="33"/>
      <c r="C95" s="27" t="s">
        <v>36</v>
      </c>
      <c r="F95" s="25" t="str">
        <f>IF(E18="","",E18)</f>
        <v>Vyplň údaj</v>
      </c>
      <c r="I95" s="27" t="s">
        <v>43</v>
      </c>
      <c r="J95" s="31" t="str">
        <f>E24</f>
        <v>Ing. Martina Zamlinská</v>
      </c>
      <c r="L95" s="33"/>
    </row>
    <row r="96" spans="2:12" s="1" customFormat="1" ht="10.35" customHeight="1">
      <c r="B96" s="33"/>
      <c r="L96" s="33"/>
    </row>
    <row r="97" spans="2:20" s="10" customFormat="1" ht="29.25" customHeight="1">
      <c r="B97" s="108"/>
      <c r="C97" s="109" t="s">
        <v>116</v>
      </c>
      <c r="D97" s="110" t="s">
        <v>67</v>
      </c>
      <c r="E97" s="110" t="s">
        <v>63</v>
      </c>
      <c r="F97" s="110" t="s">
        <v>64</v>
      </c>
      <c r="G97" s="110" t="s">
        <v>117</v>
      </c>
      <c r="H97" s="110" t="s">
        <v>118</v>
      </c>
      <c r="I97" s="110" t="s">
        <v>119</v>
      </c>
      <c r="J97" s="110" t="s">
        <v>109</v>
      </c>
      <c r="K97" s="111" t="s">
        <v>120</v>
      </c>
      <c r="L97" s="108"/>
      <c r="M97" s="57" t="s">
        <v>44</v>
      </c>
      <c r="N97" s="58" t="s">
        <v>52</v>
      </c>
      <c r="O97" s="58" t="s">
        <v>121</v>
      </c>
      <c r="P97" s="58" t="s">
        <v>122</v>
      </c>
      <c r="Q97" s="58" t="s">
        <v>123</v>
      </c>
      <c r="R97" s="58" t="s">
        <v>124</v>
      </c>
      <c r="S97" s="58" t="s">
        <v>125</v>
      </c>
      <c r="T97" s="59" t="s">
        <v>126</v>
      </c>
    </row>
    <row r="98" spans="2:63" s="1" customFormat="1" ht="22.8" customHeight="1">
      <c r="B98" s="33"/>
      <c r="C98" s="62" t="s">
        <v>127</v>
      </c>
      <c r="J98" s="112">
        <f>BK98</f>
        <v>0</v>
      </c>
      <c r="L98" s="33"/>
      <c r="M98" s="60"/>
      <c r="N98" s="51"/>
      <c r="O98" s="51"/>
      <c r="P98" s="113">
        <f>P99+P307</f>
        <v>0</v>
      </c>
      <c r="Q98" s="51"/>
      <c r="R98" s="113">
        <f>R99+R307</f>
        <v>14.627435989999999</v>
      </c>
      <c r="S98" s="51"/>
      <c r="T98" s="114">
        <f>T99+T307</f>
        <v>21.004838000000003</v>
      </c>
      <c r="AT98" s="17" t="s">
        <v>81</v>
      </c>
      <c r="AU98" s="17" t="s">
        <v>110</v>
      </c>
      <c r="BK98" s="115">
        <f>BK99+BK307</f>
        <v>0</v>
      </c>
    </row>
    <row r="99" spans="2:63" s="11" customFormat="1" ht="25.95" customHeight="1">
      <c r="B99" s="116"/>
      <c r="D99" s="117" t="s">
        <v>81</v>
      </c>
      <c r="E99" s="118" t="s">
        <v>181</v>
      </c>
      <c r="F99" s="118" t="s">
        <v>182</v>
      </c>
      <c r="I99" s="119"/>
      <c r="J99" s="120">
        <f>BK99</f>
        <v>0</v>
      </c>
      <c r="L99" s="116"/>
      <c r="M99" s="121"/>
      <c r="P99" s="122">
        <f>P100+P104+P110+P122+P135+P139+P160+P294+P304</f>
        <v>0</v>
      </c>
      <c r="R99" s="122">
        <f>R100+R104+R110+R122+R135+R139+R160+R294+R304</f>
        <v>11.4393663</v>
      </c>
      <c r="T99" s="123">
        <f>T100+T104+T110+T122+T135+T139+T160+T294+T304</f>
        <v>20.532338000000003</v>
      </c>
      <c r="AR99" s="117" t="s">
        <v>90</v>
      </c>
      <c r="AT99" s="124" t="s">
        <v>81</v>
      </c>
      <c r="AU99" s="124" t="s">
        <v>82</v>
      </c>
      <c r="AY99" s="117" t="s">
        <v>131</v>
      </c>
      <c r="BK99" s="125">
        <f>BK100+BK104+BK110+BK122+BK135+BK139+BK160+BK294+BK304</f>
        <v>0</v>
      </c>
    </row>
    <row r="100" spans="2:63" s="11" customFormat="1" ht="22.8" customHeight="1">
      <c r="B100" s="116"/>
      <c r="D100" s="117" t="s">
        <v>81</v>
      </c>
      <c r="E100" s="126" t="s">
        <v>90</v>
      </c>
      <c r="F100" s="126" t="s">
        <v>183</v>
      </c>
      <c r="I100" s="119"/>
      <c r="J100" s="127">
        <f>BK100</f>
        <v>0</v>
      </c>
      <c r="L100" s="116"/>
      <c r="M100" s="121"/>
      <c r="P100" s="122">
        <f>SUM(P101:P103)</f>
        <v>0</v>
      </c>
      <c r="R100" s="122">
        <f>SUM(R101:R103)</f>
        <v>0</v>
      </c>
      <c r="T100" s="123">
        <f>SUM(T101:T103)</f>
        <v>0.44952</v>
      </c>
      <c r="AR100" s="117" t="s">
        <v>90</v>
      </c>
      <c r="AT100" s="124" t="s">
        <v>81</v>
      </c>
      <c r="AU100" s="124" t="s">
        <v>90</v>
      </c>
      <c r="AY100" s="117" t="s">
        <v>131</v>
      </c>
      <c r="BK100" s="125">
        <f>SUM(BK101:BK103)</f>
        <v>0</v>
      </c>
    </row>
    <row r="101" spans="2:65" s="1" customFormat="1" ht="33" customHeight="1">
      <c r="B101" s="33"/>
      <c r="C101" s="128" t="s">
        <v>184</v>
      </c>
      <c r="D101" s="128" t="s">
        <v>134</v>
      </c>
      <c r="E101" s="129" t="s">
        <v>185</v>
      </c>
      <c r="F101" s="130" t="s">
        <v>186</v>
      </c>
      <c r="G101" s="131" t="s">
        <v>187</v>
      </c>
      <c r="H101" s="132">
        <v>1.873</v>
      </c>
      <c r="I101" s="133"/>
      <c r="J101" s="134">
        <f>ROUND(I101*H101,2)</f>
        <v>0</v>
      </c>
      <c r="K101" s="130" t="s">
        <v>188</v>
      </c>
      <c r="L101" s="33"/>
      <c r="M101" s="135" t="s">
        <v>44</v>
      </c>
      <c r="N101" s="136" t="s">
        <v>53</v>
      </c>
      <c r="P101" s="137">
        <f>O101*H101</f>
        <v>0</v>
      </c>
      <c r="Q101" s="137">
        <v>0</v>
      </c>
      <c r="R101" s="137">
        <f>Q101*H101</f>
        <v>0</v>
      </c>
      <c r="S101" s="137">
        <v>0.24</v>
      </c>
      <c r="T101" s="138">
        <f>S101*H101</f>
        <v>0.44952</v>
      </c>
      <c r="AR101" s="139" t="s">
        <v>152</v>
      </c>
      <c r="AT101" s="139" t="s">
        <v>134</v>
      </c>
      <c r="AU101" s="139" t="s">
        <v>21</v>
      </c>
      <c r="AY101" s="17" t="s">
        <v>131</v>
      </c>
      <c r="BE101" s="140">
        <f>IF(N101="základní",J101,0)</f>
        <v>0</v>
      </c>
      <c r="BF101" s="140">
        <f>IF(N101="snížená",J101,0)</f>
        <v>0</v>
      </c>
      <c r="BG101" s="140">
        <f>IF(N101="zákl. přenesená",J101,0)</f>
        <v>0</v>
      </c>
      <c r="BH101" s="140">
        <f>IF(N101="sníž. přenesená",J101,0)</f>
        <v>0</v>
      </c>
      <c r="BI101" s="140">
        <f>IF(N101="nulová",J101,0)</f>
        <v>0</v>
      </c>
      <c r="BJ101" s="17" t="s">
        <v>90</v>
      </c>
      <c r="BK101" s="140">
        <f>ROUND(I101*H101,2)</f>
        <v>0</v>
      </c>
      <c r="BL101" s="17" t="s">
        <v>152</v>
      </c>
      <c r="BM101" s="139" t="s">
        <v>189</v>
      </c>
    </row>
    <row r="102" spans="2:47" s="1" customFormat="1" ht="10.2">
      <c r="B102" s="33"/>
      <c r="D102" s="155" t="s">
        <v>190</v>
      </c>
      <c r="F102" s="156" t="s">
        <v>191</v>
      </c>
      <c r="I102" s="143"/>
      <c r="L102" s="33"/>
      <c r="M102" s="144"/>
      <c r="T102" s="54"/>
      <c r="AT102" s="17" t="s">
        <v>190</v>
      </c>
      <c r="AU102" s="17" t="s">
        <v>21</v>
      </c>
    </row>
    <row r="103" spans="2:51" s="12" customFormat="1" ht="10.2">
      <c r="B103" s="145"/>
      <c r="D103" s="141" t="s">
        <v>145</v>
      </c>
      <c r="E103" s="146" t="s">
        <v>44</v>
      </c>
      <c r="F103" s="147" t="s">
        <v>192</v>
      </c>
      <c r="H103" s="148">
        <v>1.873</v>
      </c>
      <c r="I103" s="149"/>
      <c r="L103" s="145"/>
      <c r="M103" s="150"/>
      <c r="T103" s="151"/>
      <c r="AT103" s="146" t="s">
        <v>145</v>
      </c>
      <c r="AU103" s="146" t="s">
        <v>21</v>
      </c>
      <c r="AV103" s="12" t="s">
        <v>21</v>
      </c>
      <c r="AW103" s="12" t="s">
        <v>42</v>
      </c>
      <c r="AX103" s="12" t="s">
        <v>90</v>
      </c>
      <c r="AY103" s="146" t="s">
        <v>131</v>
      </c>
    </row>
    <row r="104" spans="2:63" s="11" customFormat="1" ht="22.8" customHeight="1">
      <c r="B104" s="116"/>
      <c r="D104" s="117" t="s">
        <v>81</v>
      </c>
      <c r="E104" s="126" t="s">
        <v>21</v>
      </c>
      <c r="F104" s="126" t="s">
        <v>193</v>
      </c>
      <c r="I104" s="119"/>
      <c r="J104" s="127">
        <f>BK104</f>
        <v>0</v>
      </c>
      <c r="L104" s="116"/>
      <c r="M104" s="121"/>
      <c r="P104" s="122">
        <f>SUM(P105:P109)</f>
        <v>0</v>
      </c>
      <c r="R104" s="122">
        <f>SUM(R105:R109)</f>
        <v>0.78126608</v>
      </c>
      <c r="T104" s="123">
        <f>SUM(T105:T109)</f>
        <v>0</v>
      </c>
      <c r="AR104" s="117" t="s">
        <v>90</v>
      </c>
      <c r="AT104" s="124" t="s">
        <v>81</v>
      </c>
      <c r="AU104" s="124" t="s">
        <v>90</v>
      </c>
      <c r="AY104" s="117" t="s">
        <v>131</v>
      </c>
      <c r="BK104" s="125">
        <f>SUM(BK105:BK109)</f>
        <v>0</v>
      </c>
    </row>
    <row r="105" spans="2:65" s="1" customFormat="1" ht="33" customHeight="1">
      <c r="B105" s="33"/>
      <c r="C105" s="128" t="s">
        <v>194</v>
      </c>
      <c r="D105" s="128" t="s">
        <v>134</v>
      </c>
      <c r="E105" s="129" t="s">
        <v>195</v>
      </c>
      <c r="F105" s="130" t="s">
        <v>196</v>
      </c>
      <c r="G105" s="131" t="s">
        <v>197</v>
      </c>
      <c r="H105" s="132">
        <v>0.334</v>
      </c>
      <c r="I105" s="133"/>
      <c r="J105" s="134">
        <f>ROUND(I105*H105,2)</f>
        <v>0</v>
      </c>
      <c r="K105" s="130" t="s">
        <v>188</v>
      </c>
      <c r="L105" s="33"/>
      <c r="M105" s="135" t="s">
        <v>44</v>
      </c>
      <c r="N105" s="136" t="s">
        <v>53</v>
      </c>
      <c r="P105" s="137">
        <f>O105*H105</f>
        <v>0</v>
      </c>
      <c r="Q105" s="137">
        <v>2.33912</v>
      </c>
      <c r="R105" s="137">
        <f>Q105*H105</f>
        <v>0.78126608</v>
      </c>
      <c r="S105" s="137">
        <v>0</v>
      </c>
      <c r="T105" s="138">
        <f>S105*H105</f>
        <v>0</v>
      </c>
      <c r="AR105" s="139" t="s">
        <v>152</v>
      </c>
      <c r="AT105" s="139" t="s">
        <v>134</v>
      </c>
      <c r="AU105" s="139" t="s">
        <v>21</v>
      </c>
      <c r="AY105" s="17" t="s">
        <v>131</v>
      </c>
      <c r="BE105" s="140">
        <f>IF(N105="základní",J105,0)</f>
        <v>0</v>
      </c>
      <c r="BF105" s="140">
        <f>IF(N105="snížená",J105,0)</f>
        <v>0</v>
      </c>
      <c r="BG105" s="140">
        <f>IF(N105="zákl. přenesená",J105,0)</f>
        <v>0</v>
      </c>
      <c r="BH105" s="140">
        <f>IF(N105="sníž. přenesená",J105,0)</f>
        <v>0</v>
      </c>
      <c r="BI105" s="140">
        <f>IF(N105="nulová",J105,0)</f>
        <v>0</v>
      </c>
      <c r="BJ105" s="17" t="s">
        <v>90</v>
      </c>
      <c r="BK105" s="140">
        <f>ROUND(I105*H105,2)</f>
        <v>0</v>
      </c>
      <c r="BL105" s="17" t="s">
        <v>152</v>
      </c>
      <c r="BM105" s="139" t="s">
        <v>198</v>
      </c>
    </row>
    <row r="106" spans="2:47" s="1" customFormat="1" ht="10.2">
      <c r="B106" s="33"/>
      <c r="D106" s="155" t="s">
        <v>190</v>
      </c>
      <c r="F106" s="156" t="s">
        <v>199</v>
      </c>
      <c r="I106" s="143"/>
      <c r="L106" s="33"/>
      <c r="M106" s="144"/>
      <c r="T106" s="54"/>
      <c r="AT106" s="17" t="s">
        <v>190</v>
      </c>
      <c r="AU106" s="17" t="s">
        <v>21</v>
      </c>
    </row>
    <row r="107" spans="2:51" s="12" customFormat="1" ht="10.2">
      <c r="B107" s="145"/>
      <c r="D107" s="141" t="s">
        <v>145</v>
      </c>
      <c r="E107" s="146" t="s">
        <v>44</v>
      </c>
      <c r="F107" s="147" t="s">
        <v>200</v>
      </c>
      <c r="H107" s="148">
        <v>0.046</v>
      </c>
      <c r="I107" s="149"/>
      <c r="L107" s="145"/>
      <c r="M107" s="150"/>
      <c r="T107" s="151"/>
      <c r="AT107" s="146" t="s">
        <v>145</v>
      </c>
      <c r="AU107" s="146" t="s">
        <v>21</v>
      </c>
      <c r="AV107" s="12" t="s">
        <v>21</v>
      </c>
      <c r="AW107" s="12" t="s">
        <v>42</v>
      </c>
      <c r="AX107" s="12" t="s">
        <v>82</v>
      </c>
      <c r="AY107" s="146" t="s">
        <v>131</v>
      </c>
    </row>
    <row r="108" spans="2:51" s="12" customFormat="1" ht="10.2">
      <c r="B108" s="145"/>
      <c r="D108" s="141" t="s">
        <v>145</v>
      </c>
      <c r="E108" s="146" t="s">
        <v>44</v>
      </c>
      <c r="F108" s="147" t="s">
        <v>201</v>
      </c>
      <c r="H108" s="148">
        <v>0.288</v>
      </c>
      <c r="I108" s="149"/>
      <c r="L108" s="145"/>
      <c r="M108" s="150"/>
      <c r="T108" s="151"/>
      <c r="AT108" s="146" t="s">
        <v>145</v>
      </c>
      <c r="AU108" s="146" t="s">
        <v>21</v>
      </c>
      <c r="AV108" s="12" t="s">
        <v>21</v>
      </c>
      <c r="AW108" s="12" t="s">
        <v>42</v>
      </c>
      <c r="AX108" s="12" t="s">
        <v>82</v>
      </c>
      <c r="AY108" s="146" t="s">
        <v>131</v>
      </c>
    </row>
    <row r="109" spans="2:51" s="13" customFormat="1" ht="10.2">
      <c r="B109" s="157"/>
      <c r="D109" s="141" t="s">
        <v>145</v>
      </c>
      <c r="E109" s="158" t="s">
        <v>44</v>
      </c>
      <c r="F109" s="159" t="s">
        <v>202</v>
      </c>
      <c r="H109" s="160">
        <v>0.33399999999999996</v>
      </c>
      <c r="I109" s="161"/>
      <c r="L109" s="157"/>
      <c r="M109" s="162"/>
      <c r="T109" s="163"/>
      <c r="AT109" s="158" t="s">
        <v>145</v>
      </c>
      <c r="AU109" s="158" t="s">
        <v>21</v>
      </c>
      <c r="AV109" s="13" t="s">
        <v>152</v>
      </c>
      <c r="AW109" s="13" t="s">
        <v>42</v>
      </c>
      <c r="AX109" s="13" t="s">
        <v>90</v>
      </c>
      <c r="AY109" s="158" t="s">
        <v>131</v>
      </c>
    </row>
    <row r="110" spans="2:63" s="11" customFormat="1" ht="22.8" customHeight="1">
      <c r="B110" s="116"/>
      <c r="D110" s="117" t="s">
        <v>81</v>
      </c>
      <c r="E110" s="126" t="s">
        <v>146</v>
      </c>
      <c r="F110" s="126" t="s">
        <v>203</v>
      </c>
      <c r="I110" s="119"/>
      <c r="J110" s="127">
        <f>BK110</f>
        <v>0</v>
      </c>
      <c r="L110" s="116"/>
      <c r="M110" s="121"/>
      <c r="P110" s="122">
        <f>SUM(P111:P121)</f>
        <v>0</v>
      </c>
      <c r="R110" s="122">
        <f>SUM(R111:R121)</f>
        <v>0.7953824800000001</v>
      </c>
      <c r="T110" s="123">
        <f>SUM(T111:T121)</f>
        <v>0</v>
      </c>
      <c r="AR110" s="117" t="s">
        <v>90</v>
      </c>
      <c r="AT110" s="124" t="s">
        <v>81</v>
      </c>
      <c r="AU110" s="124" t="s">
        <v>90</v>
      </c>
      <c r="AY110" s="117" t="s">
        <v>131</v>
      </c>
      <c r="BK110" s="125">
        <f>SUM(BK111:BK121)</f>
        <v>0</v>
      </c>
    </row>
    <row r="111" spans="2:65" s="1" customFormat="1" ht="16.5" customHeight="1">
      <c r="B111" s="33"/>
      <c r="C111" s="128" t="s">
        <v>204</v>
      </c>
      <c r="D111" s="128" t="s">
        <v>134</v>
      </c>
      <c r="E111" s="129" t="s">
        <v>205</v>
      </c>
      <c r="F111" s="130" t="s">
        <v>206</v>
      </c>
      <c r="G111" s="131" t="s">
        <v>207</v>
      </c>
      <c r="H111" s="132">
        <v>0.032</v>
      </c>
      <c r="I111" s="133"/>
      <c r="J111" s="134">
        <f>ROUND(I111*H111,2)</f>
        <v>0</v>
      </c>
      <c r="K111" s="130" t="s">
        <v>188</v>
      </c>
      <c r="L111" s="33"/>
      <c r="M111" s="135" t="s">
        <v>44</v>
      </c>
      <c r="N111" s="136" t="s">
        <v>53</v>
      </c>
      <c r="P111" s="137">
        <f>O111*H111</f>
        <v>0</v>
      </c>
      <c r="Q111" s="137">
        <v>1.09</v>
      </c>
      <c r="R111" s="137">
        <f>Q111*H111</f>
        <v>0.03488</v>
      </c>
      <c r="S111" s="137">
        <v>0</v>
      </c>
      <c r="T111" s="138">
        <f>S111*H111</f>
        <v>0</v>
      </c>
      <c r="AR111" s="139" t="s">
        <v>152</v>
      </c>
      <c r="AT111" s="139" t="s">
        <v>134</v>
      </c>
      <c r="AU111" s="139" t="s">
        <v>21</v>
      </c>
      <c r="AY111" s="17" t="s">
        <v>131</v>
      </c>
      <c r="BE111" s="140">
        <f>IF(N111="základní",J111,0)</f>
        <v>0</v>
      </c>
      <c r="BF111" s="140">
        <f>IF(N111="snížená",J111,0)</f>
        <v>0</v>
      </c>
      <c r="BG111" s="140">
        <f>IF(N111="zákl. přenesená",J111,0)</f>
        <v>0</v>
      </c>
      <c r="BH111" s="140">
        <f>IF(N111="sníž. přenesená",J111,0)</f>
        <v>0</v>
      </c>
      <c r="BI111" s="140">
        <f>IF(N111="nulová",J111,0)</f>
        <v>0</v>
      </c>
      <c r="BJ111" s="17" t="s">
        <v>90</v>
      </c>
      <c r="BK111" s="140">
        <f>ROUND(I111*H111,2)</f>
        <v>0</v>
      </c>
      <c r="BL111" s="17" t="s">
        <v>152</v>
      </c>
      <c r="BM111" s="139" t="s">
        <v>208</v>
      </c>
    </row>
    <row r="112" spans="2:47" s="1" customFormat="1" ht="10.2">
      <c r="B112" s="33"/>
      <c r="D112" s="155" t="s">
        <v>190</v>
      </c>
      <c r="F112" s="156" t="s">
        <v>209</v>
      </c>
      <c r="I112" s="143"/>
      <c r="L112" s="33"/>
      <c r="M112" s="144"/>
      <c r="T112" s="54"/>
      <c r="AT112" s="17" t="s">
        <v>190</v>
      </c>
      <c r="AU112" s="17" t="s">
        <v>21</v>
      </c>
    </row>
    <row r="113" spans="2:51" s="12" customFormat="1" ht="10.2">
      <c r="B113" s="145"/>
      <c r="D113" s="141" t="s">
        <v>145</v>
      </c>
      <c r="E113" s="146" t="s">
        <v>44</v>
      </c>
      <c r="F113" s="147" t="s">
        <v>210</v>
      </c>
      <c r="H113" s="148">
        <v>0.032</v>
      </c>
      <c r="I113" s="149"/>
      <c r="L113" s="145"/>
      <c r="M113" s="150"/>
      <c r="T113" s="151"/>
      <c r="AT113" s="146" t="s">
        <v>145</v>
      </c>
      <c r="AU113" s="146" t="s">
        <v>21</v>
      </c>
      <c r="AV113" s="12" t="s">
        <v>21</v>
      </c>
      <c r="AW113" s="12" t="s">
        <v>42</v>
      </c>
      <c r="AX113" s="12" t="s">
        <v>90</v>
      </c>
      <c r="AY113" s="146" t="s">
        <v>131</v>
      </c>
    </row>
    <row r="114" spans="2:65" s="1" customFormat="1" ht="21.75" customHeight="1">
      <c r="B114" s="33"/>
      <c r="C114" s="128" t="s">
        <v>211</v>
      </c>
      <c r="D114" s="128" t="s">
        <v>134</v>
      </c>
      <c r="E114" s="129" t="s">
        <v>212</v>
      </c>
      <c r="F114" s="130" t="s">
        <v>213</v>
      </c>
      <c r="G114" s="131" t="s">
        <v>187</v>
      </c>
      <c r="H114" s="132">
        <v>0.32</v>
      </c>
      <c r="I114" s="133"/>
      <c r="J114" s="134">
        <f>ROUND(I114*H114,2)</f>
        <v>0</v>
      </c>
      <c r="K114" s="130" t="s">
        <v>188</v>
      </c>
      <c r="L114" s="33"/>
      <c r="M114" s="135" t="s">
        <v>44</v>
      </c>
      <c r="N114" s="136" t="s">
        <v>53</v>
      </c>
      <c r="P114" s="137">
        <f>O114*H114</f>
        <v>0</v>
      </c>
      <c r="Q114" s="137">
        <v>0.17818</v>
      </c>
      <c r="R114" s="137">
        <f>Q114*H114</f>
        <v>0.0570176</v>
      </c>
      <c r="S114" s="137">
        <v>0</v>
      </c>
      <c r="T114" s="138">
        <f>S114*H114</f>
        <v>0</v>
      </c>
      <c r="AR114" s="139" t="s">
        <v>152</v>
      </c>
      <c r="AT114" s="139" t="s">
        <v>134</v>
      </c>
      <c r="AU114" s="139" t="s">
        <v>21</v>
      </c>
      <c r="AY114" s="17" t="s">
        <v>131</v>
      </c>
      <c r="BE114" s="140">
        <f>IF(N114="základní",J114,0)</f>
        <v>0</v>
      </c>
      <c r="BF114" s="140">
        <f>IF(N114="snížená",J114,0)</f>
        <v>0</v>
      </c>
      <c r="BG114" s="140">
        <f>IF(N114="zákl. přenesená",J114,0)</f>
        <v>0</v>
      </c>
      <c r="BH114" s="140">
        <f>IF(N114="sníž. přenesená",J114,0)</f>
        <v>0</v>
      </c>
      <c r="BI114" s="140">
        <f>IF(N114="nulová",J114,0)</f>
        <v>0</v>
      </c>
      <c r="BJ114" s="17" t="s">
        <v>90</v>
      </c>
      <c r="BK114" s="140">
        <f>ROUND(I114*H114,2)</f>
        <v>0</v>
      </c>
      <c r="BL114" s="17" t="s">
        <v>152</v>
      </c>
      <c r="BM114" s="139" t="s">
        <v>214</v>
      </c>
    </row>
    <row r="115" spans="2:47" s="1" customFormat="1" ht="10.2">
      <c r="B115" s="33"/>
      <c r="D115" s="155" t="s">
        <v>190</v>
      </c>
      <c r="F115" s="156" t="s">
        <v>215</v>
      </c>
      <c r="I115" s="143"/>
      <c r="L115" s="33"/>
      <c r="M115" s="144"/>
      <c r="T115" s="54"/>
      <c r="AT115" s="17" t="s">
        <v>190</v>
      </c>
      <c r="AU115" s="17" t="s">
        <v>21</v>
      </c>
    </row>
    <row r="116" spans="2:51" s="12" customFormat="1" ht="10.2">
      <c r="B116" s="145"/>
      <c r="D116" s="141" t="s">
        <v>145</v>
      </c>
      <c r="E116" s="146" t="s">
        <v>44</v>
      </c>
      <c r="F116" s="147" t="s">
        <v>216</v>
      </c>
      <c r="H116" s="148">
        <v>0.32</v>
      </c>
      <c r="I116" s="149"/>
      <c r="L116" s="145"/>
      <c r="M116" s="150"/>
      <c r="T116" s="151"/>
      <c r="AT116" s="146" t="s">
        <v>145</v>
      </c>
      <c r="AU116" s="146" t="s">
        <v>21</v>
      </c>
      <c r="AV116" s="12" t="s">
        <v>21</v>
      </c>
      <c r="AW116" s="12" t="s">
        <v>42</v>
      </c>
      <c r="AX116" s="12" t="s">
        <v>90</v>
      </c>
      <c r="AY116" s="146" t="s">
        <v>131</v>
      </c>
    </row>
    <row r="117" spans="2:65" s="1" customFormat="1" ht="16.5" customHeight="1">
      <c r="B117" s="33"/>
      <c r="C117" s="128" t="s">
        <v>217</v>
      </c>
      <c r="D117" s="128" t="s">
        <v>134</v>
      </c>
      <c r="E117" s="129" t="s">
        <v>218</v>
      </c>
      <c r="F117" s="130" t="s">
        <v>219</v>
      </c>
      <c r="G117" s="131" t="s">
        <v>197</v>
      </c>
      <c r="H117" s="132">
        <v>0.266</v>
      </c>
      <c r="I117" s="133"/>
      <c r="J117" s="134">
        <f>ROUND(I117*H117,2)</f>
        <v>0</v>
      </c>
      <c r="K117" s="130" t="s">
        <v>188</v>
      </c>
      <c r="L117" s="33"/>
      <c r="M117" s="135" t="s">
        <v>44</v>
      </c>
      <c r="N117" s="136" t="s">
        <v>53</v>
      </c>
      <c r="P117" s="137">
        <f>O117*H117</f>
        <v>0</v>
      </c>
      <c r="Q117" s="137">
        <v>2.64468</v>
      </c>
      <c r="R117" s="137">
        <f>Q117*H117</f>
        <v>0.7034848800000001</v>
      </c>
      <c r="S117" s="137">
        <v>0</v>
      </c>
      <c r="T117" s="138">
        <f>S117*H117</f>
        <v>0</v>
      </c>
      <c r="AR117" s="139" t="s">
        <v>152</v>
      </c>
      <c r="AT117" s="139" t="s">
        <v>134</v>
      </c>
      <c r="AU117" s="139" t="s">
        <v>21</v>
      </c>
      <c r="AY117" s="17" t="s">
        <v>131</v>
      </c>
      <c r="BE117" s="140">
        <f>IF(N117="základní",J117,0)</f>
        <v>0</v>
      </c>
      <c r="BF117" s="140">
        <f>IF(N117="snížená",J117,0)</f>
        <v>0</v>
      </c>
      <c r="BG117" s="140">
        <f>IF(N117="zákl. přenesená",J117,0)</f>
        <v>0</v>
      </c>
      <c r="BH117" s="140">
        <f>IF(N117="sníž. přenesená",J117,0)</f>
        <v>0</v>
      </c>
      <c r="BI117" s="140">
        <f>IF(N117="nulová",J117,0)</f>
        <v>0</v>
      </c>
      <c r="BJ117" s="17" t="s">
        <v>90</v>
      </c>
      <c r="BK117" s="140">
        <f>ROUND(I117*H117,2)</f>
        <v>0</v>
      </c>
      <c r="BL117" s="17" t="s">
        <v>152</v>
      </c>
      <c r="BM117" s="139" t="s">
        <v>220</v>
      </c>
    </row>
    <row r="118" spans="2:47" s="1" customFormat="1" ht="10.2">
      <c r="B118" s="33"/>
      <c r="D118" s="155" t="s">
        <v>190</v>
      </c>
      <c r="F118" s="156" t="s">
        <v>221</v>
      </c>
      <c r="I118" s="143"/>
      <c r="L118" s="33"/>
      <c r="M118" s="144"/>
      <c r="T118" s="54"/>
      <c r="AT118" s="17" t="s">
        <v>190</v>
      </c>
      <c r="AU118" s="17" t="s">
        <v>21</v>
      </c>
    </row>
    <row r="119" spans="2:51" s="12" customFormat="1" ht="10.2">
      <c r="B119" s="145"/>
      <c r="D119" s="141" t="s">
        <v>145</v>
      </c>
      <c r="E119" s="146" t="s">
        <v>44</v>
      </c>
      <c r="F119" s="147" t="s">
        <v>222</v>
      </c>
      <c r="H119" s="148">
        <v>0.086</v>
      </c>
      <c r="I119" s="149"/>
      <c r="L119" s="145"/>
      <c r="M119" s="150"/>
      <c r="T119" s="151"/>
      <c r="AT119" s="146" t="s">
        <v>145</v>
      </c>
      <c r="AU119" s="146" t="s">
        <v>21</v>
      </c>
      <c r="AV119" s="12" t="s">
        <v>21</v>
      </c>
      <c r="AW119" s="12" t="s">
        <v>42</v>
      </c>
      <c r="AX119" s="12" t="s">
        <v>82</v>
      </c>
      <c r="AY119" s="146" t="s">
        <v>131</v>
      </c>
    </row>
    <row r="120" spans="2:51" s="12" customFormat="1" ht="10.2">
      <c r="B120" s="145"/>
      <c r="D120" s="141" t="s">
        <v>145</v>
      </c>
      <c r="E120" s="146" t="s">
        <v>44</v>
      </c>
      <c r="F120" s="147" t="s">
        <v>223</v>
      </c>
      <c r="H120" s="148">
        <v>0.18</v>
      </c>
      <c r="I120" s="149"/>
      <c r="L120" s="145"/>
      <c r="M120" s="150"/>
      <c r="T120" s="151"/>
      <c r="AT120" s="146" t="s">
        <v>145</v>
      </c>
      <c r="AU120" s="146" t="s">
        <v>21</v>
      </c>
      <c r="AV120" s="12" t="s">
        <v>21</v>
      </c>
      <c r="AW120" s="12" t="s">
        <v>42</v>
      </c>
      <c r="AX120" s="12" t="s">
        <v>82</v>
      </c>
      <c r="AY120" s="146" t="s">
        <v>131</v>
      </c>
    </row>
    <row r="121" spans="2:51" s="13" customFormat="1" ht="10.2">
      <c r="B121" s="157"/>
      <c r="D121" s="141" t="s">
        <v>145</v>
      </c>
      <c r="E121" s="158" t="s">
        <v>44</v>
      </c>
      <c r="F121" s="159" t="s">
        <v>202</v>
      </c>
      <c r="H121" s="160">
        <v>0.266</v>
      </c>
      <c r="I121" s="161"/>
      <c r="L121" s="157"/>
      <c r="M121" s="162"/>
      <c r="T121" s="163"/>
      <c r="AT121" s="158" t="s">
        <v>145</v>
      </c>
      <c r="AU121" s="158" t="s">
        <v>21</v>
      </c>
      <c r="AV121" s="13" t="s">
        <v>152</v>
      </c>
      <c r="AW121" s="13" t="s">
        <v>42</v>
      </c>
      <c r="AX121" s="13" t="s">
        <v>90</v>
      </c>
      <c r="AY121" s="158" t="s">
        <v>131</v>
      </c>
    </row>
    <row r="122" spans="2:63" s="11" customFormat="1" ht="22.8" customHeight="1">
      <c r="B122" s="116"/>
      <c r="D122" s="117" t="s">
        <v>81</v>
      </c>
      <c r="E122" s="126" t="s">
        <v>152</v>
      </c>
      <c r="F122" s="126" t="s">
        <v>224</v>
      </c>
      <c r="I122" s="119"/>
      <c r="J122" s="127">
        <f>BK122</f>
        <v>0</v>
      </c>
      <c r="L122" s="116"/>
      <c r="M122" s="121"/>
      <c r="P122" s="122">
        <f>SUM(P123:P134)</f>
        <v>0</v>
      </c>
      <c r="R122" s="122">
        <f>SUM(R123:R134)</f>
        <v>7.194704</v>
      </c>
      <c r="T122" s="123">
        <f>SUM(T123:T134)</f>
        <v>0</v>
      </c>
      <c r="AR122" s="117" t="s">
        <v>90</v>
      </c>
      <c r="AT122" s="124" t="s">
        <v>81</v>
      </c>
      <c r="AU122" s="124" t="s">
        <v>90</v>
      </c>
      <c r="AY122" s="117" t="s">
        <v>131</v>
      </c>
      <c r="BK122" s="125">
        <f>SUM(BK123:BK134)</f>
        <v>0</v>
      </c>
    </row>
    <row r="123" spans="2:65" s="1" customFormat="1" ht="24.15" customHeight="1">
      <c r="B123" s="33"/>
      <c r="C123" s="128" t="s">
        <v>225</v>
      </c>
      <c r="D123" s="128" t="s">
        <v>134</v>
      </c>
      <c r="E123" s="129" t="s">
        <v>226</v>
      </c>
      <c r="F123" s="130" t="s">
        <v>227</v>
      </c>
      <c r="G123" s="131" t="s">
        <v>207</v>
      </c>
      <c r="H123" s="132">
        <v>7.172</v>
      </c>
      <c r="I123" s="133"/>
      <c r="J123" s="134">
        <f>ROUND(I123*H123,2)</f>
        <v>0</v>
      </c>
      <c r="K123" s="130" t="s">
        <v>188</v>
      </c>
      <c r="L123" s="33"/>
      <c r="M123" s="135" t="s">
        <v>44</v>
      </c>
      <c r="N123" s="136" t="s">
        <v>53</v>
      </c>
      <c r="P123" s="137">
        <f>O123*H123</f>
        <v>0</v>
      </c>
      <c r="Q123" s="137">
        <v>0</v>
      </c>
      <c r="R123" s="137">
        <f>Q123*H123</f>
        <v>0</v>
      </c>
      <c r="S123" s="137">
        <v>0</v>
      </c>
      <c r="T123" s="138">
        <f>S123*H123</f>
        <v>0</v>
      </c>
      <c r="AR123" s="139" t="s">
        <v>152</v>
      </c>
      <c r="AT123" s="139" t="s">
        <v>134</v>
      </c>
      <c r="AU123" s="139" t="s">
        <v>21</v>
      </c>
      <c r="AY123" s="17" t="s">
        <v>131</v>
      </c>
      <c r="BE123" s="140">
        <f>IF(N123="základní",J123,0)</f>
        <v>0</v>
      </c>
      <c r="BF123" s="140">
        <f>IF(N123="snížená",J123,0)</f>
        <v>0</v>
      </c>
      <c r="BG123" s="140">
        <f>IF(N123="zákl. přenesená",J123,0)</f>
        <v>0</v>
      </c>
      <c r="BH123" s="140">
        <f>IF(N123="sníž. přenesená",J123,0)</f>
        <v>0</v>
      </c>
      <c r="BI123" s="140">
        <f>IF(N123="nulová",J123,0)</f>
        <v>0</v>
      </c>
      <c r="BJ123" s="17" t="s">
        <v>90</v>
      </c>
      <c r="BK123" s="140">
        <f>ROUND(I123*H123,2)</f>
        <v>0</v>
      </c>
      <c r="BL123" s="17" t="s">
        <v>152</v>
      </c>
      <c r="BM123" s="139" t="s">
        <v>228</v>
      </c>
    </row>
    <row r="124" spans="2:47" s="1" customFormat="1" ht="10.2">
      <c r="B124" s="33"/>
      <c r="D124" s="155" t="s">
        <v>190</v>
      </c>
      <c r="F124" s="156" t="s">
        <v>229</v>
      </c>
      <c r="I124" s="143"/>
      <c r="L124" s="33"/>
      <c r="M124" s="144"/>
      <c r="T124" s="54"/>
      <c r="AT124" s="17" t="s">
        <v>190</v>
      </c>
      <c r="AU124" s="17" t="s">
        <v>21</v>
      </c>
    </row>
    <row r="125" spans="2:51" s="12" customFormat="1" ht="10.2">
      <c r="B125" s="145"/>
      <c r="D125" s="141" t="s">
        <v>145</v>
      </c>
      <c r="E125" s="146" t="s">
        <v>44</v>
      </c>
      <c r="F125" s="147" t="s">
        <v>230</v>
      </c>
      <c r="H125" s="148">
        <v>7.172</v>
      </c>
      <c r="I125" s="149"/>
      <c r="L125" s="145"/>
      <c r="M125" s="150"/>
      <c r="T125" s="151"/>
      <c r="AT125" s="146" t="s">
        <v>145</v>
      </c>
      <c r="AU125" s="146" t="s">
        <v>21</v>
      </c>
      <c r="AV125" s="12" t="s">
        <v>21</v>
      </c>
      <c r="AW125" s="12" t="s">
        <v>42</v>
      </c>
      <c r="AX125" s="12" t="s">
        <v>90</v>
      </c>
      <c r="AY125" s="146" t="s">
        <v>131</v>
      </c>
    </row>
    <row r="126" spans="2:65" s="1" customFormat="1" ht="16.5" customHeight="1">
      <c r="B126" s="33"/>
      <c r="C126" s="164" t="s">
        <v>231</v>
      </c>
      <c r="D126" s="164" t="s">
        <v>232</v>
      </c>
      <c r="E126" s="165" t="s">
        <v>233</v>
      </c>
      <c r="F126" s="166" t="s">
        <v>234</v>
      </c>
      <c r="G126" s="167" t="s">
        <v>235</v>
      </c>
      <c r="H126" s="168">
        <v>279.2</v>
      </c>
      <c r="I126" s="169"/>
      <c r="J126" s="170">
        <f>ROUND(I126*H126,2)</f>
        <v>0</v>
      </c>
      <c r="K126" s="166" t="s">
        <v>188</v>
      </c>
      <c r="L126" s="171"/>
      <c r="M126" s="172" t="s">
        <v>44</v>
      </c>
      <c r="N126" s="173" t="s">
        <v>53</v>
      </c>
      <c r="P126" s="137">
        <f>O126*H126</f>
        <v>0</v>
      </c>
      <c r="Q126" s="137">
        <v>0.00362</v>
      </c>
      <c r="R126" s="137">
        <f>Q126*H126</f>
        <v>1.010704</v>
      </c>
      <c r="S126" s="137">
        <v>0</v>
      </c>
      <c r="T126" s="138">
        <f>S126*H126</f>
        <v>0</v>
      </c>
      <c r="AR126" s="139" t="s">
        <v>194</v>
      </c>
      <c r="AT126" s="139" t="s">
        <v>232</v>
      </c>
      <c r="AU126" s="139" t="s">
        <v>21</v>
      </c>
      <c r="AY126" s="17" t="s">
        <v>131</v>
      </c>
      <c r="BE126" s="140">
        <f>IF(N126="základní",J126,0)</f>
        <v>0</v>
      </c>
      <c r="BF126" s="140">
        <f>IF(N126="snížená",J126,0)</f>
        <v>0</v>
      </c>
      <c r="BG126" s="140">
        <f>IF(N126="zákl. přenesená",J126,0)</f>
        <v>0</v>
      </c>
      <c r="BH126" s="140">
        <f>IF(N126="sníž. přenesená",J126,0)</f>
        <v>0</v>
      </c>
      <c r="BI126" s="140">
        <f>IF(N126="nulová",J126,0)</f>
        <v>0</v>
      </c>
      <c r="BJ126" s="17" t="s">
        <v>90</v>
      </c>
      <c r="BK126" s="140">
        <f>ROUND(I126*H126,2)</f>
        <v>0</v>
      </c>
      <c r="BL126" s="17" t="s">
        <v>152</v>
      </c>
      <c r="BM126" s="139" t="s">
        <v>236</v>
      </c>
    </row>
    <row r="127" spans="2:51" s="12" customFormat="1" ht="10.2">
      <c r="B127" s="145"/>
      <c r="D127" s="141" t="s">
        <v>145</v>
      </c>
      <c r="E127" s="146" t="s">
        <v>44</v>
      </c>
      <c r="F127" s="147" t="s">
        <v>237</v>
      </c>
      <c r="H127" s="148">
        <v>279.2</v>
      </c>
      <c r="I127" s="149"/>
      <c r="L127" s="145"/>
      <c r="M127" s="150"/>
      <c r="T127" s="151"/>
      <c r="AT127" s="146" t="s">
        <v>145</v>
      </c>
      <c r="AU127" s="146" t="s">
        <v>21</v>
      </c>
      <c r="AV127" s="12" t="s">
        <v>21</v>
      </c>
      <c r="AW127" s="12" t="s">
        <v>42</v>
      </c>
      <c r="AX127" s="12" t="s">
        <v>90</v>
      </c>
      <c r="AY127" s="146" t="s">
        <v>131</v>
      </c>
    </row>
    <row r="128" spans="2:65" s="1" customFormat="1" ht="16.5" customHeight="1">
      <c r="B128" s="33"/>
      <c r="C128" s="164" t="s">
        <v>106</v>
      </c>
      <c r="D128" s="164" t="s">
        <v>232</v>
      </c>
      <c r="E128" s="165" t="s">
        <v>238</v>
      </c>
      <c r="F128" s="166" t="s">
        <v>239</v>
      </c>
      <c r="G128" s="167" t="s">
        <v>207</v>
      </c>
      <c r="H128" s="168">
        <v>5.956</v>
      </c>
      <c r="I128" s="169"/>
      <c r="J128" s="170">
        <f>ROUND(I128*H128,2)</f>
        <v>0</v>
      </c>
      <c r="K128" s="166" t="s">
        <v>188</v>
      </c>
      <c r="L128" s="171"/>
      <c r="M128" s="172" t="s">
        <v>44</v>
      </c>
      <c r="N128" s="173" t="s">
        <v>53</v>
      </c>
      <c r="P128" s="137">
        <f>O128*H128</f>
        <v>0</v>
      </c>
      <c r="Q128" s="137">
        <v>1</v>
      </c>
      <c r="R128" s="137">
        <f>Q128*H128</f>
        <v>5.956</v>
      </c>
      <c r="S128" s="137">
        <v>0</v>
      </c>
      <c r="T128" s="138">
        <f>S128*H128</f>
        <v>0</v>
      </c>
      <c r="AR128" s="139" t="s">
        <v>194</v>
      </c>
      <c r="AT128" s="139" t="s">
        <v>232</v>
      </c>
      <c r="AU128" s="139" t="s">
        <v>21</v>
      </c>
      <c r="AY128" s="17" t="s">
        <v>131</v>
      </c>
      <c r="BE128" s="140">
        <f>IF(N128="základní",J128,0)</f>
        <v>0</v>
      </c>
      <c r="BF128" s="140">
        <f>IF(N128="snížená",J128,0)</f>
        <v>0</v>
      </c>
      <c r="BG128" s="140">
        <f>IF(N128="zákl. přenesená",J128,0)</f>
        <v>0</v>
      </c>
      <c r="BH128" s="140">
        <f>IF(N128="sníž. přenesená",J128,0)</f>
        <v>0</v>
      </c>
      <c r="BI128" s="140">
        <f>IF(N128="nulová",J128,0)</f>
        <v>0</v>
      </c>
      <c r="BJ128" s="17" t="s">
        <v>90</v>
      </c>
      <c r="BK128" s="140">
        <f>ROUND(I128*H128,2)</f>
        <v>0</v>
      </c>
      <c r="BL128" s="17" t="s">
        <v>152</v>
      </c>
      <c r="BM128" s="139" t="s">
        <v>240</v>
      </c>
    </row>
    <row r="129" spans="2:51" s="12" customFormat="1" ht="10.2">
      <c r="B129" s="145"/>
      <c r="D129" s="141" t="s">
        <v>145</v>
      </c>
      <c r="E129" s="146" t="s">
        <v>44</v>
      </c>
      <c r="F129" s="147" t="s">
        <v>241</v>
      </c>
      <c r="H129" s="148">
        <v>5.956</v>
      </c>
      <c r="I129" s="149"/>
      <c r="L129" s="145"/>
      <c r="M129" s="150"/>
      <c r="T129" s="151"/>
      <c r="AT129" s="146" t="s">
        <v>145</v>
      </c>
      <c r="AU129" s="146" t="s">
        <v>21</v>
      </c>
      <c r="AV129" s="12" t="s">
        <v>21</v>
      </c>
      <c r="AW129" s="12" t="s">
        <v>42</v>
      </c>
      <c r="AX129" s="12" t="s">
        <v>90</v>
      </c>
      <c r="AY129" s="146" t="s">
        <v>131</v>
      </c>
    </row>
    <row r="130" spans="2:65" s="1" customFormat="1" ht="16.5" customHeight="1">
      <c r="B130" s="33"/>
      <c r="C130" s="164" t="s">
        <v>29</v>
      </c>
      <c r="D130" s="164" t="s">
        <v>232</v>
      </c>
      <c r="E130" s="165" t="s">
        <v>242</v>
      </c>
      <c r="F130" s="166" t="s">
        <v>243</v>
      </c>
      <c r="G130" s="167" t="s">
        <v>207</v>
      </c>
      <c r="H130" s="168">
        <v>0.228</v>
      </c>
      <c r="I130" s="169"/>
      <c r="J130" s="170">
        <f>ROUND(I130*H130,2)</f>
        <v>0</v>
      </c>
      <c r="K130" s="166" t="s">
        <v>188</v>
      </c>
      <c r="L130" s="171"/>
      <c r="M130" s="172" t="s">
        <v>44</v>
      </c>
      <c r="N130" s="173" t="s">
        <v>53</v>
      </c>
      <c r="P130" s="137">
        <f>O130*H130</f>
        <v>0</v>
      </c>
      <c r="Q130" s="137">
        <v>1</v>
      </c>
      <c r="R130" s="137">
        <f>Q130*H130</f>
        <v>0.228</v>
      </c>
      <c r="S130" s="137">
        <v>0</v>
      </c>
      <c r="T130" s="138">
        <f>S130*H130</f>
        <v>0</v>
      </c>
      <c r="AR130" s="139" t="s">
        <v>194</v>
      </c>
      <c r="AT130" s="139" t="s">
        <v>232</v>
      </c>
      <c r="AU130" s="139" t="s">
        <v>21</v>
      </c>
      <c r="AY130" s="17" t="s">
        <v>131</v>
      </c>
      <c r="BE130" s="140">
        <f>IF(N130="základní",J130,0)</f>
        <v>0</v>
      </c>
      <c r="BF130" s="140">
        <f>IF(N130="snížená",J130,0)</f>
        <v>0</v>
      </c>
      <c r="BG130" s="140">
        <f>IF(N130="zákl. přenesená",J130,0)</f>
        <v>0</v>
      </c>
      <c r="BH130" s="140">
        <f>IF(N130="sníž. přenesená",J130,0)</f>
        <v>0</v>
      </c>
      <c r="BI130" s="140">
        <f>IF(N130="nulová",J130,0)</f>
        <v>0</v>
      </c>
      <c r="BJ130" s="17" t="s">
        <v>90</v>
      </c>
      <c r="BK130" s="140">
        <f>ROUND(I130*H130,2)</f>
        <v>0</v>
      </c>
      <c r="BL130" s="17" t="s">
        <v>152</v>
      </c>
      <c r="BM130" s="139" t="s">
        <v>244</v>
      </c>
    </row>
    <row r="131" spans="2:51" s="12" customFormat="1" ht="10.2">
      <c r="B131" s="145"/>
      <c r="D131" s="141" t="s">
        <v>145</v>
      </c>
      <c r="E131" s="146" t="s">
        <v>44</v>
      </c>
      <c r="F131" s="147" t="s">
        <v>245</v>
      </c>
      <c r="H131" s="148">
        <v>0.228</v>
      </c>
      <c r="I131" s="149"/>
      <c r="L131" s="145"/>
      <c r="M131" s="150"/>
      <c r="T131" s="151"/>
      <c r="AT131" s="146" t="s">
        <v>145</v>
      </c>
      <c r="AU131" s="146" t="s">
        <v>21</v>
      </c>
      <c r="AV131" s="12" t="s">
        <v>21</v>
      </c>
      <c r="AW131" s="12" t="s">
        <v>42</v>
      </c>
      <c r="AX131" s="12" t="s">
        <v>90</v>
      </c>
      <c r="AY131" s="146" t="s">
        <v>131</v>
      </c>
    </row>
    <row r="132" spans="2:65" s="1" customFormat="1" ht="24.15" customHeight="1">
      <c r="B132" s="33"/>
      <c r="C132" s="128" t="s">
        <v>246</v>
      </c>
      <c r="D132" s="128" t="s">
        <v>134</v>
      </c>
      <c r="E132" s="129" t="s">
        <v>247</v>
      </c>
      <c r="F132" s="130" t="s">
        <v>248</v>
      </c>
      <c r="G132" s="131" t="s">
        <v>187</v>
      </c>
      <c r="H132" s="132">
        <v>284.425</v>
      </c>
      <c r="I132" s="133"/>
      <c r="J132" s="134">
        <f>ROUND(I132*H132,2)</f>
        <v>0</v>
      </c>
      <c r="K132" s="130" t="s">
        <v>188</v>
      </c>
      <c r="L132" s="33"/>
      <c r="M132" s="135" t="s">
        <v>44</v>
      </c>
      <c r="N132" s="136" t="s">
        <v>53</v>
      </c>
      <c r="P132" s="137">
        <f>O132*H132</f>
        <v>0</v>
      </c>
      <c r="Q132" s="137">
        <v>0</v>
      </c>
      <c r="R132" s="137">
        <f>Q132*H132</f>
        <v>0</v>
      </c>
      <c r="S132" s="137">
        <v>0</v>
      </c>
      <c r="T132" s="138">
        <f>S132*H132</f>
        <v>0</v>
      </c>
      <c r="AR132" s="139" t="s">
        <v>152</v>
      </c>
      <c r="AT132" s="139" t="s">
        <v>134</v>
      </c>
      <c r="AU132" s="139" t="s">
        <v>21</v>
      </c>
      <c r="AY132" s="17" t="s">
        <v>131</v>
      </c>
      <c r="BE132" s="140">
        <f>IF(N132="základní",J132,0)</f>
        <v>0</v>
      </c>
      <c r="BF132" s="140">
        <f>IF(N132="snížená",J132,0)</f>
        <v>0</v>
      </c>
      <c r="BG132" s="140">
        <f>IF(N132="zákl. přenesená",J132,0)</f>
        <v>0</v>
      </c>
      <c r="BH132" s="140">
        <f>IF(N132="sníž. přenesená",J132,0)</f>
        <v>0</v>
      </c>
      <c r="BI132" s="140">
        <f>IF(N132="nulová",J132,0)</f>
        <v>0</v>
      </c>
      <c r="BJ132" s="17" t="s">
        <v>90</v>
      </c>
      <c r="BK132" s="140">
        <f>ROUND(I132*H132,2)</f>
        <v>0</v>
      </c>
      <c r="BL132" s="17" t="s">
        <v>152</v>
      </c>
      <c r="BM132" s="139" t="s">
        <v>249</v>
      </c>
    </row>
    <row r="133" spans="2:47" s="1" customFormat="1" ht="10.2">
      <c r="B133" s="33"/>
      <c r="D133" s="155" t="s">
        <v>190</v>
      </c>
      <c r="F133" s="156" t="s">
        <v>250</v>
      </c>
      <c r="I133" s="143"/>
      <c r="L133" s="33"/>
      <c r="M133" s="144"/>
      <c r="T133" s="54"/>
      <c r="AT133" s="17" t="s">
        <v>190</v>
      </c>
      <c r="AU133" s="17" t="s">
        <v>21</v>
      </c>
    </row>
    <row r="134" spans="2:51" s="12" customFormat="1" ht="10.2">
      <c r="B134" s="145"/>
      <c r="D134" s="141" t="s">
        <v>145</v>
      </c>
      <c r="E134" s="146" t="s">
        <v>44</v>
      </c>
      <c r="F134" s="147" t="s">
        <v>251</v>
      </c>
      <c r="H134" s="148">
        <v>284.425</v>
      </c>
      <c r="I134" s="149"/>
      <c r="L134" s="145"/>
      <c r="M134" s="150"/>
      <c r="T134" s="151"/>
      <c r="AT134" s="146" t="s">
        <v>145</v>
      </c>
      <c r="AU134" s="146" t="s">
        <v>21</v>
      </c>
      <c r="AV134" s="12" t="s">
        <v>21</v>
      </c>
      <c r="AW134" s="12" t="s">
        <v>42</v>
      </c>
      <c r="AX134" s="12" t="s">
        <v>90</v>
      </c>
      <c r="AY134" s="146" t="s">
        <v>131</v>
      </c>
    </row>
    <row r="135" spans="2:63" s="11" customFormat="1" ht="22.8" customHeight="1">
      <c r="B135" s="116"/>
      <c r="D135" s="117" t="s">
        <v>81</v>
      </c>
      <c r="E135" s="126" t="s">
        <v>130</v>
      </c>
      <c r="F135" s="126" t="s">
        <v>252</v>
      </c>
      <c r="I135" s="119"/>
      <c r="J135" s="127">
        <f>BK135</f>
        <v>0</v>
      </c>
      <c r="L135" s="116"/>
      <c r="M135" s="121"/>
      <c r="P135" s="122">
        <f>SUM(P136:P138)</f>
        <v>0</v>
      </c>
      <c r="R135" s="122">
        <f>SUM(R136:R138)</f>
        <v>0</v>
      </c>
      <c r="T135" s="123">
        <f>SUM(T136:T138)</f>
        <v>0</v>
      </c>
      <c r="AR135" s="117" t="s">
        <v>90</v>
      </c>
      <c r="AT135" s="124" t="s">
        <v>81</v>
      </c>
      <c r="AU135" s="124" t="s">
        <v>90</v>
      </c>
      <c r="AY135" s="117" t="s">
        <v>131</v>
      </c>
      <c r="BK135" s="125">
        <f>SUM(BK136:BK138)</f>
        <v>0</v>
      </c>
    </row>
    <row r="136" spans="2:65" s="1" customFormat="1" ht="16.5" customHeight="1">
      <c r="B136" s="33"/>
      <c r="C136" s="128" t="s">
        <v>253</v>
      </c>
      <c r="D136" s="128" t="s">
        <v>134</v>
      </c>
      <c r="E136" s="129" t="s">
        <v>254</v>
      </c>
      <c r="F136" s="130" t="s">
        <v>255</v>
      </c>
      <c r="G136" s="131" t="s">
        <v>187</v>
      </c>
      <c r="H136" s="132">
        <v>1.873</v>
      </c>
      <c r="I136" s="133"/>
      <c r="J136" s="134">
        <f>ROUND(I136*H136,2)</f>
        <v>0</v>
      </c>
      <c r="K136" s="130" t="s">
        <v>188</v>
      </c>
      <c r="L136" s="33"/>
      <c r="M136" s="135" t="s">
        <v>44</v>
      </c>
      <c r="N136" s="136" t="s">
        <v>53</v>
      </c>
      <c r="P136" s="137">
        <f>O136*H136</f>
        <v>0</v>
      </c>
      <c r="Q136" s="137">
        <v>0</v>
      </c>
      <c r="R136" s="137">
        <f>Q136*H136</f>
        <v>0</v>
      </c>
      <c r="S136" s="137">
        <v>0</v>
      </c>
      <c r="T136" s="138">
        <f>S136*H136</f>
        <v>0</v>
      </c>
      <c r="AR136" s="139" t="s">
        <v>152</v>
      </c>
      <c r="AT136" s="139" t="s">
        <v>134</v>
      </c>
      <c r="AU136" s="139" t="s">
        <v>21</v>
      </c>
      <c r="AY136" s="17" t="s">
        <v>131</v>
      </c>
      <c r="BE136" s="140">
        <f>IF(N136="základní",J136,0)</f>
        <v>0</v>
      </c>
      <c r="BF136" s="140">
        <f>IF(N136="snížená",J136,0)</f>
        <v>0</v>
      </c>
      <c r="BG136" s="140">
        <f>IF(N136="zákl. přenesená",J136,0)</f>
        <v>0</v>
      </c>
      <c r="BH136" s="140">
        <f>IF(N136="sníž. přenesená",J136,0)</f>
        <v>0</v>
      </c>
      <c r="BI136" s="140">
        <f>IF(N136="nulová",J136,0)</f>
        <v>0</v>
      </c>
      <c r="BJ136" s="17" t="s">
        <v>90</v>
      </c>
      <c r="BK136" s="140">
        <f>ROUND(I136*H136,2)</f>
        <v>0</v>
      </c>
      <c r="BL136" s="17" t="s">
        <v>152</v>
      </c>
      <c r="BM136" s="139" t="s">
        <v>256</v>
      </c>
    </row>
    <row r="137" spans="2:47" s="1" customFormat="1" ht="10.2">
      <c r="B137" s="33"/>
      <c r="D137" s="155" t="s">
        <v>190</v>
      </c>
      <c r="F137" s="156" t="s">
        <v>257</v>
      </c>
      <c r="I137" s="143"/>
      <c r="L137" s="33"/>
      <c r="M137" s="144"/>
      <c r="T137" s="54"/>
      <c r="AT137" s="17" t="s">
        <v>190</v>
      </c>
      <c r="AU137" s="17" t="s">
        <v>21</v>
      </c>
    </row>
    <row r="138" spans="2:51" s="12" customFormat="1" ht="10.2">
      <c r="B138" s="145"/>
      <c r="D138" s="141" t="s">
        <v>145</v>
      </c>
      <c r="E138" s="146" t="s">
        <v>44</v>
      </c>
      <c r="F138" s="147" t="s">
        <v>192</v>
      </c>
      <c r="H138" s="148">
        <v>1.873</v>
      </c>
      <c r="I138" s="149"/>
      <c r="L138" s="145"/>
      <c r="M138" s="150"/>
      <c r="T138" s="151"/>
      <c r="AT138" s="146" t="s">
        <v>145</v>
      </c>
      <c r="AU138" s="146" t="s">
        <v>21</v>
      </c>
      <c r="AV138" s="12" t="s">
        <v>21</v>
      </c>
      <c r="AW138" s="12" t="s">
        <v>42</v>
      </c>
      <c r="AX138" s="12" t="s">
        <v>90</v>
      </c>
      <c r="AY138" s="146" t="s">
        <v>131</v>
      </c>
    </row>
    <row r="139" spans="2:63" s="11" customFormat="1" ht="22.8" customHeight="1">
      <c r="B139" s="116"/>
      <c r="D139" s="117" t="s">
        <v>81</v>
      </c>
      <c r="E139" s="126" t="s">
        <v>258</v>
      </c>
      <c r="F139" s="126" t="s">
        <v>259</v>
      </c>
      <c r="I139" s="119"/>
      <c r="J139" s="127">
        <f>BK139</f>
        <v>0</v>
      </c>
      <c r="L139" s="116"/>
      <c r="M139" s="121"/>
      <c r="P139" s="122">
        <f>SUM(P140:P159)</f>
        <v>0</v>
      </c>
      <c r="R139" s="122">
        <f>SUM(R140:R159)</f>
        <v>0.26256840000000004</v>
      </c>
      <c r="T139" s="123">
        <f>SUM(T140:T159)</f>
        <v>0</v>
      </c>
      <c r="AR139" s="117" t="s">
        <v>90</v>
      </c>
      <c r="AT139" s="124" t="s">
        <v>81</v>
      </c>
      <c r="AU139" s="124" t="s">
        <v>90</v>
      </c>
      <c r="AY139" s="117" t="s">
        <v>131</v>
      </c>
      <c r="BK139" s="125">
        <f>SUM(BK140:BK159)</f>
        <v>0</v>
      </c>
    </row>
    <row r="140" spans="2:65" s="1" customFormat="1" ht="24.15" customHeight="1">
      <c r="B140" s="33"/>
      <c r="C140" s="128" t="s">
        <v>260</v>
      </c>
      <c r="D140" s="128" t="s">
        <v>134</v>
      </c>
      <c r="E140" s="129" t="s">
        <v>261</v>
      </c>
      <c r="F140" s="130" t="s">
        <v>262</v>
      </c>
      <c r="G140" s="131" t="s">
        <v>263</v>
      </c>
      <c r="H140" s="132">
        <v>16</v>
      </c>
      <c r="I140" s="133"/>
      <c r="J140" s="134">
        <f>ROUND(I140*H140,2)</f>
        <v>0</v>
      </c>
      <c r="K140" s="130" t="s">
        <v>188</v>
      </c>
      <c r="L140" s="33"/>
      <c r="M140" s="135" t="s">
        <v>44</v>
      </c>
      <c r="N140" s="136" t="s">
        <v>53</v>
      </c>
      <c r="P140" s="137">
        <f>O140*H140</f>
        <v>0</v>
      </c>
      <c r="Q140" s="137">
        <v>0.0102</v>
      </c>
      <c r="R140" s="137">
        <f>Q140*H140</f>
        <v>0.1632</v>
      </c>
      <c r="S140" s="137">
        <v>0</v>
      </c>
      <c r="T140" s="138">
        <f>S140*H140</f>
        <v>0</v>
      </c>
      <c r="AR140" s="139" t="s">
        <v>152</v>
      </c>
      <c r="AT140" s="139" t="s">
        <v>134</v>
      </c>
      <c r="AU140" s="139" t="s">
        <v>21</v>
      </c>
      <c r="AY140" s="17" t="s">
        <v>131</v>
      </c>
      <c r="BE140" s="140">
        <f>IF(N140="základní",J140,0)</f>
        <v>0</v>
      </c>
      <c r="BF140" s="140">
        <f>IF(N140="snížená",J140,0)</f>
        <v>0</v>
      </c>
      <c r="BG140" s="140">
        <f>IF(N140="zákl. přenesená",J140,0)</f>
        <v>0</v>
      </c>
      <c r="BH140" s="140">
        <f>IF(N140="sníž. přenesená",J140,0)</f>
        <v>0</v>
      </c>
      <c r="BI140" s="140">
        <f>IF(N140="nulová",J140,0)</f>
        <v>0</v>
      </c>
      <c r="BJ140" s="17" t="s">
        <v>90</v>
      </c>
      <c r="BK140" s="140">
        <f>ROUND(I140*H140,2)</f>
        <v>0</v>
      </c>
      <c r="BL140" s="17" t="s">
        <v>152</v>
      </c>
      <c r="BM140" s="139" t="s">
        <v>264</v>
      </c>
    </row>
    <row r="141" spans="2:47" s="1" customFormat="1" ht="10.2">
      <c r="B141" s="33"/>
      <c r="D141" s="155" t="s">
        <v>190</v>
      </c>
      <c r="F141" s="156" t="s">
        <v>265</v>
      </c>
      <c r="I141" s="143"/>
      <c r="L141" s="33"/>
      <c r="M141" s="144"/>
      <c r="T141" s="54"/>
      <c r="AT141" s="17" t="s">
        <v>190</v>
      </c>
      <c r="AU141" s="17" t="s">
        <v>21</v>
      </c>
    </row>
    <row r="142" spans="2:51" s="12" customFormat="1" ht="10.2">
      <c r="B142" s="145"/>
      <c r="D142" s="141" t="s">
        <v>145</v>
      </c>
      <c r="E142" s="146" t="s">
        <v>44</v>
      </c>
      <c r="F142" s="147" t="s">
        <v>266</v>
      </c>
      <c r="H142" s="148">
        <v>16</v>
      </c>
      <c r="I142" s="149"/>
      <c r="L142" s="145"/>
      <c r="M142" s="150"/>
      <c r="T142" s="151"/>
      <c r="AT142" s="146" t="s">
        <v>145</v>
      </c>
      <c r="AU142" s="146" t="s">
        <v>21</v>
      </c>
      <c r="AV142" s="12" t="s">
        <v>21</v>
      </c>
      <c r="AW142" s="12" t="s">
        <v>42</v>
      </c>
      <c r="AX142" s="12" t="s">
        <v>90</v>
      </c>
      <c r="AY142" s="146" t="s">
        <v>131</v>
      </c>
    </row>
    <row r="143" spans="2:65" s="1" customFormat="1" ht="16.5" customHeight="1">
      <c r="B143" s="33"/>
      <c r="C143" s="128" t="s">
        <v>267</v>
      </c>
      <c r="D143" s="128" t="s">
        <v>134</v>
      </c>
      <c r="E143" s="129" t="s">
        <v>268</v>
      </c>
      <c r="F143" s="130" t="s">
        <v>269</v>
      </c>
      <c r="G143" s="131" t="s">
        <v>187</v>
      </c>
      <c r="H143" s="132">
        <v>1.23</v>
      </c>
      <c r="I143" s="133"/>
      <c r="J143" s="134">
        <f>ROUND(I143*H143,2)</f>
        <v>0</v>
      </c>
      <c r="K143" s="130" t="s">
        <v>188</v>
      </c>
      <c r="L143" s="33"/>
      <c r="M143" s="135" t="s">
        <v>44</v>
      </c>
      <c r="N143" s="136" t="s">
        <v>53</v>
      </c>
      <c r="P143" s="137">
        <f>O143*H143</f>
        <v>0</v>
      </c>
      <c r="Q143" s="137">
        <v>0.03358</v>
      </c>
      <c r="R143" s="137">
        <f>Q143*H143</f>
        <v>0.0413034</v>
      </c>
      <c r="S143" s="137">
        <v>0</v>
      </c>
      <c r="T143" s="138">
        <f>S143*H143</f>
        <v>0</v>
      </c>
      <c r="AR143" s="139" t="s">
        <v>152</v>
      </c>
      <c r="AT143" s="139" t="s">
        <v>134</v>
      </c>
      <c r="AU143" s="139" t="s">
        <v>21</v>
      </c>
      <c r="AY143" s="17" t="s">
        <v>131</v>
      </c>
      <c r="BE143" s="140">
        <f>IF(N143="základní",J143,0)</f>
        <v>0</v>
      </c>
      <c r="BF143" s="140">
        <f>IF(N143="snížená",J143,0)</f>
        <v>0</v>
      </c>
      <c r="BG143" s="140">
        <f>IF(N143="zákl. přenesená",J143,0)</f>
        <v>0</v>
      </c>
      <c r="BH143" s="140">
        <f>IF(N143="sníž. přenesená",J143,0)</f>
        <v>0</v>
      </c>
      <c r="BI143" s="140">
        <f>IF(N143="nulová",J143,0)</f>
        <v>0</v>
      </c>
      <c r="BJ143" s="17" t="s">
        <v>90</v>
      </c>
      <c r="BK143" s="140">
        <f>ROUND(I143*H143,2)</f>
        <v>0</v>
      </c>
      <c r="BL143" s="17" t="s">
        <v>152</v>
      </c>
      <c r="BM143" s="139" t="s">
        <v>270</v>
      </c>
    </row>
    <row r="144" spans="2:47" s="1" customFormat="1" ht="10.2">
      <c r="B144" s="33"/>
      <c r="D144" s="155" t="s">
        <v>190</v>
      </c>
      <c r="F144" s="156" t="s">
        <v>271</v>
      </c>
      <c r="I144" s="143"/>
      <c r="L144" s="33"/>
      <c r="M144" s="144"/>
      <c r="T144" s="54"/>
      <c r="AT144" s="17" t="s">
        <v>190</v>
      </c>
      <c r="AU144" s="17" t="s">
        <v>21</v>
      </c>
    </row>
    <row r="145" spans="2:51" s="12" customFormat="1" ht="10.2">
      <c r="B145" s="145"/>
      <c r="D145" s="141" t="s">
        <v>145</v>
      </c>
      <c r="E145" s="146" t="s">
        <v>44</v>
      </c>
      <c r="F145" s="147" t="s">
        <v>272</v>
      </c>
      <c r="H145" s="148">
        <v>1.23</v>
      </c>
      <c r="I145" s="149"/>
      <c r="L145" s="145"/>
      <c r="M145" s="150"/>
      <c r="T145" s="151"/>
      <c r="AT145" s="146" t="s">
        <v>145</v>
      </c>
      <c r="AU145" s="146" t="s">
        <v>21</v>
      </c>
      <c r="AV145" s="12" t="s">
        <v>21</v>
      </c>
      <c r="AW145" s="12" t="s">
        <v>42</v>
      </c>
      <c r="AX145" s="12" t="s">
        <v>90</v>
      </c>
      <c r="AY145" s="146" t="s">
        <v>131</v>
      </c>
    </row>
    <row r="146" spans="2:65" s="1" customFormat="1" ht="16.5" customHeight="1">
      <c r="B146" s="33"/>
      <c r="C146" s="128" t="s">
        <v>7</v>
      </c>
      <c r="D146" s="128" t="s">
        <v>134</v>
      </c>
      <c r="E146" s="129" t="s">
        <v>273</v>
      </c>
      <c r="F146" s="130" t="s">
        <v>274</v>
      </c>
      <c r="G146" s="131" t="s">
        <v>235</v>
      </c>
      <c r="H146" s="132">
        <v>8.2</v>
      </c>
      <c r="I146" s="133"/>
      <c r="J146" s="134">
        <f>ROUND(I146*H146,2)</f>
        <v>0</v>
      </c>
      <c r="K146" s="130" t="s">
        <v>188</v>
      </c>
      <c r="L146" s="33"/>
      <c r="M146" s="135" t="s">
        <v>44</v>
      </c>
      <c r="N146" s="136" t="s">
        <v>53</v>
      </c>
      <c r="P146" s="137">
        <f>O146*H146</f>
        <v>0</v>
      </c>
      <c r="Q146" s="137">
        <v>0.0015</v>
      </c>
      <c r="R146" s="137">
        <f>Q146*H146</f>
        <v>0.012299999999999998</v>
      </c>
      <c r="S146" s="137">
        <v>0</v>
      </c>
      <c r="T146" s="138">
        <f>S146*H146</f>
        <v>0</v>
      </c>
      <c r="AR146" s="139" t="s">
        <v>152</v>
      </c>
      <c r="AT146" s="139" t="s">
        <v>134</v>
      </c>
      <c r="AU146" s="139" t="s">
        <v>21</v>
      </c>
      <c r="AY146" s="17" t="s">
        <v>131</v>
      </c>
      <c r="BE146" s="140">
        <f>IF(N146="základní",J146,0)</f>
        <v>0</v>
      </c>
      <c r="BF146" s="140">
        <f>IF(N146="snížená",J146,0)</f>
        <v>0</v>
      </c>
      <c r="BG146" s="140">
        <f>IF(N146="zákl. přenesená",J146,0)</f>
        <v>0</v>
      </c>
      <c r="BH146" s="140">
        <f>IF(N146="sníž. přenesená",J146,0)</f>
        <v>0</v>
      </c>
      <c r="BI146" s="140">
        <f>IF(N146="nulová",J146,0)</f>
        <v>0</v>
      </c>
      <c r="BJ146" s="17" t="s">
        <v>90</v>
      </c>
      <c r="BK146" s="140">
        <f>ROUND(I146*H146,2)</f>
        <v>0</v>
      </c>
      <c r="BL146" s="17" t="s">
        <v>152</v>
      </c>
      <c r="BM146" s="139" t="s">
        <v>275</v>
      </c>
    </row>
    <row r="147" spans="2:47" s="1" customFormat="1" ht="10.2">
      <c r="B147" s="33"/>
      <c r="D147" s="155" t="s">
        <v>190</v>
      </c>
      <c r="F147" s="156" t="s">
        <v>276</v>
      </c>
      <c r="I147" s="143"/>
      <c r="L147" s="33"/>
      <c r="M147" s="144"/>
      <c r="T147" s="54"/>
      <c r="AT147" s="17" t="s">
        <v>190</v>
      </c>
      <c r="AU147" s="17" t="s">
        <v>21</v>
      </c>
    </row>
    <row r="148" spans="2:51" s="12" customFormat="1" ht="10.2">
      <c r="B148" s="145"/>
      <c r="D148" s="141" t="s">
        <v>145</v>
      </c>
      <c r="E148" s="146" t="s">
        <v>44</v>
      </c>
      <c r="F148" s="147" t="s">
        <v>277</v>
      </c>
      <c r="H148" s="148">
        <v>8.2</v>
      </c>
      <c r="I148" s="149"/>
      <c r="L148" s="145"/>
      <c r="M148" s="150"/>
      <c r="T148" s="151"/>
      <c r="AT148" s="146" t="s">
        <v>145</v>
      </c>
      <c r="AU148" s="146" t="s">
        <v>21</v>
      </c>
      <c r="AV148" s="12" t="s">
        <v>21</v>
      </c>
      <c r="AW148" s="12" t="s">
        <v>42</v>
      </c>
      <c r="AX148" s="12" t="s">
        <v>90</v>
      </c>
      <c r="AY148" s="146" t="s">
        <v>131</v>
      </c>
    </row>
    <row r="149" spans="2:65" s="1" customFormat="1" ht="16.5" customHeight="1">
      <c r="B149" s="33"/>
      <c r="C149" s="128" t="s">
        <v>278</v>
      </c>
      <c r="D149" s="128" t="s">
        <v>134</v>
      </c>
      <c r="E149" s="129" t="s">
        <v>279</v>
      </c>
      <c r="F149" s="130" t="s">
        <v>280</v>
      </c>
      <c r="G149" s="131" t="s">
        <v>187</v>
      </c>
      <c r="H149" s="132">
        <v>813</v>
      </c>
      <c r="I149" s="133"/>
      <c r="J149" s="134">
        <f>ROUND(I149*H149,2)</f>
        <v>0</v>
      </c>
      <c r="K149" s="130" t="s">
        <v>188</v>
      </c>
      <c r="L149" s="33"/>
      <c r="M149" s="135" t="s">
        <v>44</v>
      </c>
      <c r="N149" s="136" t="s">
        <v>53</v>
      </c>
      <c r="P149" s="137">
        <f>O149*H149</f>
        <v>0</v>
      </c>
      <c r="Q149" s="137">
        <v>0</v>
      </c>
      <c r="R149" s="137">
        <f>Q149*H149</f>
        <v>0</v>
      </c>
      <c r="S149" s="137">
        <v>0</v>
      </c>
      <c r="T149" s="138">
        <f>S149*H149</f>
        <v>0</v>
      </c>
      <c r="AR149" s="139" t="s">
        <v>152</v>
      </c>
      <c r="AT149" s="139" t="s">
        <v>134</v>
      </c>
      <c r="AU149" s="139" t="s">
        <v>21</v>
      </c>
      <c r="AY149" s="17" t="s">
        <v>131</v>
      </c>
      <c r="BE149" s="140">
        <f>IF(N149="základní",J149,0)</f>
        <v>0</v>
      </c>
      <c r="BF149" s="140">
        <f>IF(N149="snížená",J149,0)</f>
        <v>0</v>
      </c>
      <c r="BG149" s="140">
        <f>IF(N149="zákl. přenesená",J149,0)</f>
        <v>0</v>
      </c>
      <c r="BH149" s="140">
        <f>IF(N149="sníž. přenesená",J149,0)</f>
        <v>0</v>
      </c>
      <c r="BI149" s="140">
        <f>IF(N149="nulová",J149,0)</f>
        <v>0</v>
      </c>
      <c r="BJ149" s="17" t="s">
        <v>90</v>
      </c>
      <c r="BK149" s="140">
        <f>ROUND(I149*H149,2)</f>
        <v>0</v>
      </c>
      <c r="BL149" s="17" t="s">
        <v>152</v>
      </c>
      <c r="BM149" s="139" t="s">
        <v>281</v>
      </c>
    </row>
    <row r="150" spans="2:47" s="1" customFormat="1" ht="10.2">
      <c r="B150" s="33"/>
      <c r="D150" s="155" t="s">
        <v>190</v>
      </c>
      <c r="F150" s="156" t="s">
        <v>282</v>
      </c>
      <c r="I150" s="143"/>
      <c r="L150" s="33"/>
      <c r="M150" s="144"/>
      <c r="T150" s="54"/>
      <c r="AT150" s="17" t="s">
        <v>190</v>
      </c>
      <c r="AU150" s="17" t="s">
        <v>21</v>
      </c>
    </row>
    <row r="151" spans="2:51" s="12" customFormat="1" ht="10.2">
      <c r="B151" s="145"/>
      <c r="D151" s="141" t="s">
        <v>145</v>
      </c>
      <c r="E151" s="146" t="s">
        <v>44</v>
      </c>
      <c r="F151" s="147" t="s">
        <v>283</v>
      </c>
      <c r="H151" s="148">
        <v>813</v>
      </c>
      <c r="I151" s="149"/>
      <c r="L151" s="145"/>
      <c r="M151" s="150"/>
      <c r="T151" s="151"/>
      <c r="AT151" s="146" t="s">
        <v>145</v>
      </c>
      <c r="AU151" s="146" t="s">
        <v>21</v>
      </c>
      <c r="AV151" s="12" t="s">
        <v>21</v>
      </c>
      <c r="AW151" s="12" t="s">
        <v>42</v>
      </c>
      <c r="AX151" s="12" t="s">
        <v>90</v>
      </c>
      <c r="AY151" s="146" t="s">
        <v>131</v>
      </c>
    </row>
    <row r="152" spans="2:65" s="1" customFormat="1" ht="24.15" customHeight="1">
      <c r="B152" s="33"/>
      <c r="C152" s="128" t="s">
        <v>284</v>
      </c>
      <c r="D152" s="128" t="s">
        <v>134</v>
      </c>
      <c r="E152" s="129" t="s">
        <v>285</v>
      </c>
      <c r="F152" s="130" t="s">
        <v>286</v>
      </c>
      <c r="G152" s="131" t="s">
        <v>235</v>
      </c>
      <c r="H152" s="132">
        <v>25.425</v>
      </c>
      <c r="I152" s="133"/>
      <c r="J152" s="134">
        <f>ROUND(I152*H152,2)</f>
        <v>0</v>
      </c>
      <c r="K152" s="130" t="s">
        <v>188</v>
      </c>
      <c r="L152" s="33"/>
      <c r="M152" s="135" t="s">
        <v>44</v>
      </c>
      <c r="N152" s="136" t="s">
        <v>53</v>
      </c>
      <c r="P152" s="137">
        <f>O152*H152</f>
        <v>0</v>
      </c>
      <c r="Q152" s="137">
        <v>0.0018</v>
      </c>
      <c r="R152" s="137">
        <f>Q152*H152</f>
        <v>0.045765</v>
      </c>
      <c r="S152" s="137">
        <v>0</v>
      </c>
      <c r="T152" s="138">
        <f>S152*H152</f>
        <v>0</v>
      </c>
      <c r="AR152" s="139" t="s">
        <v>152</v>
      </c>
      <c r="AT152" s="139" t="s">
        <v>134</v>
      </c>
      <c r="AU152" s="139" t="s">
        <v>21</v>
      </c>
      <c r="AY152" s="17" t="s">
        <v>131</v>
      </c>
      <c r="BE152" s="140">
        <f>IF(N152="základní",J152,0)</f>
        <v>0</v>
      </c>
      <c r="BF152" s="140">
        <f>IF(N152="snížená",J152,0)</f>
        <v>0</v>
      </c>
      <c r="BG152" s="140">
        <f>IF(N152="zákl. přenesená",J152,0)</f>
        <v>0</v>
      </c>
      <c r="BH152" s="140">
        <f>IF(N152="sníž. přenesená",J152,0)</f>
        <v>0</v>
      </c>
      <c r="BI152" s="140">
        <f>IF(N152="nulová",J152,0)</f>
        <v>0</v>
      </c>
      <c r="BJ152" s="17" t="s">
        <v>90</v>
      </c>
      <c r="BK152" s="140">
        <f>ROUND(I152*H152,2)</f>
        <v>0</v>
      </c>
      <c r="BL152" s="17" t="s">
        <v>152</v>
      </c>
      <c r="BM152" s="139" t="s">
        <v>287</v>
      </c>
    </row>
    <row r="153" spans="2:47" s="1" customFormat="1" ht="10.2">
      <c r="B153" s="33"/>
      <c r="D153" s="155" t="s">
        <v>190</v>
      </c>
      <c r="F153" s="156" t="s">
        <v>288</v>
      </c>
      <c r="I153" s="143"/>
      <c r="L153" s="33"/>
      <c r="M153" s="144"/>
      <c r="T153" s="54"/>
      <c r="AT153" s="17" t="s">
        <v>190</v>
      </c>
      <c r="AU153" s="17" t="s">
        <v>21</v>
      </c>
    </row>
    <row r="154" spans="2:51" s="14" customFormat="1" ht="10.2">
      <c r="B154" s="174"/>
      <c r="D154" s="141" t="s">
        <v>145</v>
      </c>
      <c r="E154" s="175" t="s">
        <v>44</v>
      </c>
      <c r="F154" s="176" t="s">
        <v>289</v>
      </c>
      <c r="H154" s="175" t="s">
        <v>44</v>
      </c>
      <c r="I154" s="177"/>
      <c r="L154" s="174"/>
      <c r="M154" s="178"/>
      <c r="T154" s="179"/>
      <c r="AT154" s="175" t="s">
        <v>145</v>
      </c>
      <c r="AU154" s="175" t="s">
        <v>21</v>
      </c>
      <c r="AV154" s="14" t="s">
        <v>90</v>
      </c>
      <c r="AW154" s="14" t="s">
        <v>42</v>
      </c>
      <c r="AX154" s="14" t="s">
        <v>82</v>
      </c>
      <c r="AY154" s="175" t="s">
        <v>131</v>
      </c>
    </row>
    <row r="155" spans="2:51" s="12" customFormat="1" ht="10.2">
      <c r="B155" s="145"/>
      <c r="D155" s="141" t="s">
        <v>145</v>
      </c>
      <c r="E155" s="146" t="s">
        <v>44</v>
      </c>
      <c r="F155" s="147" t="s">
        <v>290</v>
      </c>
      <c r="H155" s="148">
        <v>14</v>
      </c>
      <c r="I155" s="149"/>
      <c r="L155" s="145"/>
      <c r="M155" s="150"/>
      <c r="T155" s="151"/>
      <c r="AT155" s="146" t="s">
        <v>145</v>
      </c>
      <c r="AU155" s="146" t="s">
        <v>21</v>
      </c>
      <c r="AV155" s="12" t="s">
        <v>21</v>
      </c>
      <c r="AW155" s="12" t="s">
        <v>42</v>
      </c>
      <c r="AX155" s="12" t="s">
        <v>82</v>
      </c>
      <c r="AY155" s="146" t="s">
        <v>131</v>
      </c>
    </row>
    <row r="156" spans="2:51" s="12" customFormat="1" ht="10.2">
      <c r="B156" s="145"/>
      <c r="D156" s="141" t="s">
        <v>145</v>
      </c>
      <c r="E156" s="146" t="s">
        <v>44</v>
      </c>
      <c r="F156" s="147" t="s">
        <v>291</v>
      </c>
      <c r="H156" s="148">
        <v>4.05</v>
      </c>
      <c r="I156" s="149"/>
      <c r="L156" s="145"/>
      <c r="M156" s="150"/>
      <c r="T156" s="151"/>
      <c r="AT156" s="146" t="s">
        <v>145</v>
      </c>
      <c r="AU156" s="146" t="s">
        <v>21</v>
      </c>
      <c r="AV156" s="12" t="s">
        <v>21</v>
      </c>
      <c r="AW156" s="12" t="s">
        <v>42</v>
      </c>
      <c r="AX156" s="12" t="s">
        <v>82</v>
      </c>
      <c r="AY156" s="146" t="s">
        <v>131</v>
      </c>
    </row>
    <row r="157" spans="2:51" s="12" customFormat="1" ht="10.2">
      <c r="B157" s="145"/>
      <c r="D157" s="141" t="s">
        <v>145</v>
      </c>
      <c r="E157" s="146" t="s">
        <v>44</v>
      </c>
      <c r="F157" s="147" t="s">
        <v>292</v>
      </c>
      <c r="H157" s="148">
        <v>5.085</v>
      </c>
      <c r="I157" s="149"/>
      <c r="L157" s="145"/>
      <c r="M157" s="150"/>
      <c r="T157" s="151"/>
      <c r="AT157" s="146" t="s">
        <v>145</v>
      </c>
      <c r="AU157" s="146" t="s">
        <v>21</v>
      </c>
      <c r="AV157" s="12" t="s">
        <v>21</v>
      </c>
      <c r="AW157" s="12" t="s">
        <v>42</v>
      </c>
      <c r="AX157" s="12" t="s">
        <v>82</v>
      </c>
      <c r="AY157" s="146" t="s">
        <v>131</v>
      </c>
    </row>
    <row r="158" spans="2:51" s="12" customFormat="1" ht="10.2">
      <c r="B158" s="145"/>
      <c r="D158" s="141" t="s">
        <v>145</v>
      </c>
      <c r="E158" s="146" t="s">
        <v>44</v>
      </c>
      <c r="F158" s="147" t="s">
        <v>293</v>
      </c>
      <c r="H158" s="148">
        <v>2.29</v>
      </c>
      <c r="I158" s="149"/>
      <c r="L158" s="145"/>
      <c r="M158" s="150"/>
      <c r="T158" s="151"/>
      <c r="AT158" s="146" t="s">
        <v>145</v>
      </c>
      <c r="AU158" s="146" t="s">
        <v>21</v>
      </c>
      <c r="AV158" s="12" t="s">
        <v>21</v>
      </c>
      <c r="AW158" s="12" t="s">
        <v>42</v>
      </c>
      <c r="AX158" s="12" t="s">
        <v>82</v>
      </c>
      <c r="AY158" s="146" t="s">
        <v>131</v>
      </c>
    </row>
    <row r="159" spans="2:51" s="13" customFormat="1" ht="10.2">
      <c r="B159" s="157"/>
      <c r="D159" s="141" t="s">
        <v>145</v>
      </c>
      <c r="E159" s="158" t="s">
        <v>44</v>
      </c>
      <c r="F159" s="159" t="s">
        <v>202</v>
      </c>
      <c r="H159" s="160">
        <v>25.425</v>
      </c>
      <c r="I159" s="161"/>
      <c r="L159" s="157"/>
      <c r="M159" s="162"/>
      <c r="T159" s="163"/>
      <c r="AT159" s="158" t="s">
        <v>145</v>
      </c>
      <c r="AU159" s="158" t="s">
        <v>21</v>
      </c>
      <c r="AV159" s="13" t="s">
        <v>152</v>
      </c>
      <c r="AW159" s="13" t="s">
        <v>42</v>
      </c>
      <c r="AX159" s="13" t="s">
        <v>90</v>
      </c>
      <c r="AY159" s="158" t="s">
        <v>131</v>
      </c>
    </row>
    <row r="160" spans="2:63" s="11" customFormat="1" ht="22.8" customHeight="1">
      <c r="B160" s="116"/>
      <c r="D160" s="117" t="s">
        <v>81</v>
      </c>
      <c r="E160" s="126" t="s">
        <v>294</v>
      </c>
      <c r="F160" s="126" t="s">
        <v>295</v>
      </c>
      <c r="I160" s="119"/>
      <c r="J160" s="127">
        <f>BK160</f>
        <v>0</v>
      </c>
      <c r="L160" s="116"/>
      <c r="M160" s="121"/>
      <c r="P160" s="122">
        <f>SUM(P161:P293)</f>
        <v>0</v>
      </c>
      <c r="R160" s="122">
        <f>SUM(R161:R293)</f>
        <v>2.4054453400000004</v>
      </c>
      <c r="T160" s="123">
        <f>SUM(T161:T293)</f>
        <v>20.082818000000003</v>
      </c>
      <c r="AR160" s="117" t="s">
        <v>90</v>
      </c>
      <c r="AT160" s="124" t="s">
        <v>81</v>
      </c>
      <c r="AU160" s="124" t="s">
        <v>90</v>
      </c>
      <c r="AY160" s="117" t="s">
        <v>131</v>
      </c>
      <c r="BK160" s="125">
        <f>SUM(BK161:BK293)</f>
        <v>0</v>
      </c>
    </row>
    <row r="161" spans="2:65" s="1" customFormat="1" ht="16.5" customHeight="1">
      <c r="B161" s="33"/>
      <c r="C161" s="128" t="s">
        <v>296</v>
      </c>
      <c r="D161" s="128" t="s">
        <v>134</v>
      </c>
      <c r="E161" s="129" t="s">
        <v>297</v>
      </c>
      <c r="F161" s="130" t="s">
        <v>298</v>
      </c>
      <c r="G161" s="131" t="s">
        <v>235</v>
      </c>
      <c r="H161" s="132">
        <v>8.49</v>
      </c>
      <c r="I161" s="133"/>
      <c r="J161" s="134">
        <f>ROUND(I161*H161,2)</f>
        <v>0</v>
      </c>
      <c r="K161" s="130" t="s">
        <v>188</v>
      </c>
      <c r="L161" s="33"/>
      <c r="M161" s="135" t="s">
        <v>44</v>
      </c>
      <c r="N161" s="136" t="s">
        <v>53</v>
      </c>
      <c r="P161" s="137">
        <f>O161*H161</f>
        <v>0</v>
      </c>
      <c r="Q161" s="137">
        <v>2E-05</v>
      </c>
      <c r="R161" s="137">
        <f>Q161*H161</f>
        <v>0.0001698</v>
      </c>
      <c r="S161" s="137">
        <v>0</v>
      </c>
      <c r="T161" s="138">
        <f>S161*H161</f>
        <v>0</v>
      </c>
      <c r="AR161" s="139" t="s">
        <v>152</v>
      </c>
      <c r="AT161" s="139" t="s">
        <v>134</v>
      </c>
      <c r="AU161" s="139" t="s">
        <v>21</v>
      </c>
      <c r="AY161" s="17" t="s">
        <v>131</v>
      </c>
      <c r="BE161" s="140">
        <f>IF(N161="základní",J161,0)</f>
        <v>0</v>
      </c>
      <c r="BF161" s="140">
        <f>IF(N161="snížená",J161,0)</f>
        <v>0</v>
      </c>
      <c r="BG161" s="140">
        <f>IF(N161="zákl. přenesená",J161,0)</f>
        <v>0</v>
      </c>
      <c r="BH161" s="140">
        <f>IF(N161="sníž. přenesená",J161,0)</f>
        <v>0</v>
      </c>
      <c r="BI161" s="140">
        <f>IF(N161="nulová",J161,0)</f>
        <v>0</v>
      </c>
      <c r="BJ161" s="17" t="s">
        <v>90</v>
      </c>
      <c r="BK161" s="140">
        <f>ROUND(I161*H161,2)</f>
        <v>0</v>
      </c>
      <c r="BL161" s="17" t="s">
        <v>152</v>
      </c>
      <c r="BM161" s="139" t="s">
        <v>299</v>
      </c>
    </row>
    <row r="162" spans="2:47" s="1" customFormat="1" ht="10.2">
      <c r="B162" s="33"/>
      <c r="D162" s="155" t="s">
        <v>190</v>
      </c>
      <c r="F162" s="156" t="s">
        <v>300</v>
      </c>
      <c r="I162" s="143"/>
      <c r="L162" s="33"/>
      <c r="M162" s="144"/>
      <c r="T162" s="54"/>
      <c r="AT162" s="17" t="s">
        <v>190</v>
      </c>
      <c r="AU162" s="17" t="s">
        <v>21</v>
      </c>
    </row>
    <row r="163" spans="2:51" s="12" customFormat="1" ht="10.2">
      <c r="B163" s="145"/>
      <c r="D163" s="141" t="s">
        <v>145</v>
      </c>
      <c r="E163" s="146" t="s">
        <v>44</v>
      </c>
      <c r="F163" s="147" t="s">
        <v>301</v>
      </c>
      <c r="H163" s="148">
        <v>8.49</v>
      </c>
      <c r="I163" s="149"/>
      <c r="L163" s="145"/>
      <c r="M163" s="150"/>
      <c r="T163" s="151"/>
      <c r="AT163" s="146" t="s">
        <v>145</v>
      </c>
      <c r="AU163" s="146" t="s">
        <v>21</v>
      </c>
      <c r="AV163" s="12" t="s">
        <v>21</v>
      </c>
      <c r="AW163" s="12" t="s">
        <v>42</v>
      </c>
      <c r="AX163" s="12" t="s">
        <v>90</v>
      </c>
      <c r="AY163" s="146" t="s">
        <v>131</v>
      </c>
    </row>
    <row r="164" spans="2:65" s="1" customFormat="1" ht="24.15" customHeight="1">
      <c r="B164" s="33"/>
      <c r="C164" s="128" t="s">
        <v>302</v>
      </c>
      <c r="D164" s="128" t="s">
        <v>134</v>
      </c>
      <c r="E164" s="129" t="s">
        <v>303</v>
      </c>
      <c r="F164" s="130" t="s">
        <v>304</v>
      </c>
      <c r="G164" s="131" t="s">
        <v>187</v>
      </c>
      <c r="H164" s="132">
        <v>169.458</v>
      </c>
      <c r="I164" s="133"/>
      <c r="J164" s="134">
        <f>ROUND(I164*H164,2)</f>
        <v>0</v>
      </c>
      <c r="K164" s="130" t="s">
        <v>188</v>
      </c>
      <c r="L164" s="33"/>
      <c r="M164" s="135" t="s">
        <v>44</v>
      </c>
      <c r="N164" s="136" t="s">
        <v>53</v>
      </c>
      <c r="P164" s="137">
        <f>O164*H164</f>
        <v>0</v>
      </c>
      <c r="Q164" s="137">
        <v>0</v>
      </c>
      <c r="R164" s="137">
        <f>Q164*H164</f>
        <v>0</v>
      </c>
      <c r="S164" s="137">
        <v>0</v>
      </c>
      <c r="T164" s="138">
        <f>S164*H164</f>
        <v>0</v>
      </c>
      <c r="AR164" s="139" t="s">
        <v>152</v>
      </c>
      <c r="AT164" s="139" t="s">
        <v>134</v>
      </c>
      <c r="AU164" s="139" t="s">
        <v>21</v>
      </c>
      <c r="AY164" s="17" t="s">
        <v>131</v>
      </c>
      <c r="BE164" s="140">
        <f>IF(N164="základní",J164,0)</f>
        <v>0</v>
      </c>
      <c r="BF164" s="140">
        <f>IF(N164="snížená",J164,0)</f>
        <v>0</v>
      </c>
      <c r="BG164" s="140">
        <f>IF(N164="zákl. přenesená",J164,0)</f>
        <v>0</v>
      </c>
      <c r="BH164" s="140">
        <f>IF(N164="sníž. přenesená",J164,0)</f>
        <v>0</v>
      </c>
      <c r="BI164" s="140">
        <f>IF(N164="nulová",J164,0)</f>
        <v>0</v>
      </c>
      <c r="BJ164" s="17" t="s">
        <v>90</v>
      </c>
      <c r="BK164" s="140">
        <f>ROUND(I164*H164,2)</f>
        <v>0</v>
      </c>
      <c r="BL164" s="17" t="s">
        <v>152</v>
      </c>
      <c r="BM164" s="139" t="s">
        <v>305</v>
      </c>
    </row>
    <row r="165" spans="2:47" s="1" customFormat="1" ht="10.2">
      <c r="B165" s="33"/>
      <c r="D165" s="155" t="s">
        <v>190</v>
      </c>
      <c r="F165" s="156" t="s">
        <v>306</v>
      </c>
      <c r="I165" s="143"/>
      <c r="L165" s="33"/>
      <c r="M165" s="144"/>
      <c r="T165" s="54"/>
      <c r="AT165" s="17" t="s">
        <v>190</v>
      </c>
      <c r="AU165" s="17" t="s">
        <v>21</v>
      </c>
    </row>
    <row r="166" spans="2:51" s="12" customFormat="1" ht="10.2">
      <c r="B166" s="145"/>
      <c r="D166" s="141" t="s">
        <v>145</v>
      </c>
      <c r="E166" s="146" t="s">
        <v>44</v>
      </c>
      <c r="F166" s="147" t="s">
        <v>307</v>
      </c>
      <c r="H166" s="148">
        <v>169.458</v>
      </c>
      <c r="I166" s="149"/>
      <c r="L166" s="145"/>
      <c r="M166" s="150"/>
      <c r="T166" s="151"/>
      <c r="AT166" s="146" t="s">
        <v>145</v>
      </c>
      <c r="AU166" s="146" t="s">
        <v>21</v>
      </c>
      <c r="AV166" s="12" t="s">
        <v>21</v>
      </c>
      <c r="AW166" s="12" t="s">
        <v>42</v>
      </c>
      <c r="AX166" s="12" t="s">
        <v>90</v>
      </c>
      <c r="AY166" s="146" t="s">
        <v>131</v>
      </c>
    </row>
    <row r="167" spans="2:65" s="1" customFormat="1" ht="24.15" customHeight="1">
      <c r="B167" s="33"/>
      <c r="C167" s="128" t="s">
        <v>308</v>
      </c>
      <c r="D167" s="128" t="s">
        <v>134</v>
      </c>
      <c r="E167" s="129" t="s">
        <v>309</v>
      </c>
      <c r="F167" s="130" t="s">
        <v>310</v>
      </c>
      <c r="G167" s="131" t="s">
        <v>187</v>
      </c>
      <c r="H167" s="132">
        <v>5083.74</v>
      </c>
      <c r="I167" s="133"/>
      <c r="J167" s="134">
        <f>ROUND(I167*H167,2)</f>
        <v>0</v>
      </c>
      <c r="K167" s="130" t="s">
        <v>188</v>
      </c>
      <c r="L167" s="33"/>
      <c r="M167" s="135" t="s">
        <v>44</v>
      </c>
      <c r="N167" s="136" t="s">
        <v>53</v>
      </c>
      <c r="P167" s="137">
        <f>O167*H167</f>
        <v>0</v>
      </c>
      <c r="Q167" s="137">
        <v>0</v>
      </c>
      <c r="R167" s="137">
        <f>Q167*H167</f>
        <v>0</v>
      </c>
      <c r="S167" s="137">
        <v>0</v>
      </c>
      <c r="T167" s="138">
        <f>S167*H167</f>
        <v>0</v>
      </c>
      <c r="AR167" s="139" t="s">
        <v>152</v>
      </c>
      <c r="AT167" s="139" t="s">
        <v>134</v>
      </c>
      <c r="AU167" s="139" t="s">
        <v>21</v>
      </c>
      <c r="AY167" s="17" t="s">
        <v>131</v>
      </c>
      <c r="BE167" s="140">
        <f>IF(N167="základní",J167,0)</f>
        <v>0</v>
      </c>
      <c r="BF167" s="140">
        <f>IF(N167="snížená",J167,0)</f>
        <v>0</v>
      </c>
      <c r="BG167" s="140">
        <f>IF(N167="zákl. přenesená",J167,0)</f>
        <v>0</v>
      </c>
      <c r="BH167" s="140">
        <f>IF(N167="sníž. přenesená",J167,0)</f>
        <v>0</v>
      </c>
      <c r="BI167" s="140">
        <f>IF(N167="nulová",J167,0)</f>
        <v>0</v>
      </c>
      <c r="BJ167" s="17" t="s">
        <v>90</v>
      </c>
      <c r="BK167" s="140">
        <f>ROUND(I167*H167,2)</f>
        <v>0</v>
      </c>
      <c r="BL167" s="17" t="s">
        <v>152</v>
      </c>
      <c r="BM167" s="139" t="s">
        <v>311</v>
      </c>
    </row>
    <row r="168" spans="2:47" s="1" customFormat="1" ht="10.2">
      <c r="B168" s="33"/>
      <c r="D168" s="155" t="s">
        <v>190</v>
      </c>
      <c r="F168" s="156" t="s">
        <v>312</v>
      </c>
      <c r="I168" s="143"/>
      <c r="L168" s="33"/>
      <c r="M168" s="144"/>
      <c r="T168" s="54"/>
      <c r="AT168" s="17" t="s">
        <v>190</v>
      </c>
      <c r="AU168" s="17" t="s">
        <v>21</v>
      </c>
    </row>
    <row r="169" spans="2:51" s="12" customFormat="1" ht="10.2">
      <c r="B169" s="145"/>
      <c r="D169" s="141" t="s">
        <v>145</v>
      </c>
      <c r="E169" s="146" t="s">
        <v>44</v>
      </c>
      <c r="F169" s="147" t="s">
        <v>313</v>
      </c>
      <c r="H169" s="148">
        <v>5083.74</v>
      </c>
      <c r="I169" s="149"/>
      <c r="L169" s="145"/>
      <c r="M169" s="150"/>
      <c r="T169" s="151"/>
      <c r="AT169" s="146" t="s">
        <v>145</v>
      </c>
      <c r="AU169" s="146" t="s">
        <v>21</v>
      </c>
      <c r="AV169" s="12" t="s">
        <v>21</v>
      </c>
      <c r="AW169" s="12" t="s">
        <v>42</v>
      </c>
      <c r="AX169" s="12" t="s">
        <v>90</v>
      </c>
      <c r="AY169" s="146" t="s">
        <v>131</v>
      </c>
    </row>
    <row r="170" spans="2:65" s="1" customFormat="1" ht="33" customHeight="1">
      <c r="B170" s="33"/>
      <c r="C170" s="128" t="s">
        <v>314</v>
      </c>
      <c r="D170" s="128" t="s">
        <v>134</v>
      </c>
      <c r="E170" s="129" t="s">
        <v>315</v>
      </c>
      <c r="F170" s="130" t="s">
        <v>316</v>
      </c>
      <c r="G170" s="131" t="s">
        <v>263</v>
      </c>
      <c r="H170" s="132">
        <v>1</v>
      </c>
      <c r="I170" s="133"/>
      <c r="J170" s="134">
        <f>ROUND(I170*H170,2)</f>
        <v>0</v>
      </c>
      <c r="K170" s="130" t="s">
        <v>188</v>
      </c>
      <c r="L170" s="33"/>
      <c r="M170" s="135" t="s">
        <v>44</v>
      </c>
      <c r="N170" s="136" t="s">
        <v>53</v>
      </c>
      <c r="P170" s="137">
        <f>O170*H170</f>
        <v>0</v>
      </c>
      <c r="Q170" s="137">
        <v>0</v>
      </c>
      <c r="R170" s="137">
        <f>Q170*H170</f>
        <v>0</v>
      </c>
      <c r="S170" s="137">
        <v>0</v>
      </c>
      <c r="T170" s="138">
        <f>S170*H170</f>
        <v>0</v>
      </c>
      <c r="AR170" s="139" t="s">
        <v>152</v>
      </c>
      <c r="AT170" s="139" t="s">
        <v>134</v>
      </c>
      <c r="AU170" s="139" t="s">
        <v>21</v>
      </c>
      <c r="AY170" s="17" t="s">
        <v>131</v>
      </c>
      <c r="BE170" s="140">
        <f>IF(N170="základní",J170,0)</f>
        <v>0</v>
      </c>
      <c r="BF170" s="140">
        <f>IF(N170="snížená",J170,0)</f>
        <v>0</v>
      </c>
      <c r="BG170" s="140">
        <f>IF(N170="zákl. přenesená",J170,0)</f>
        <v>0</v>
      </c>
      <c r="BH170" s="140">
        <f>IF(N170="sníž. přenesená",J170,0)</f>
        <v>0</v>
      </c>
      <c r="BI170" s="140">
        <f>IF(N170="nulová",J170,0)</f>
        <v>0</v>
      </c>
      <c r="BJ170" s="17" t="s">
        <v>90</v>
      </c>
      <c r="BK170" s="140">
        <f>ROUND(I170*H170,2)</f>
        <v>0</v>
      </c>
      <c r="BL170" s="17" t="s">
        <v>152</v>
      </c>
      <c r="BM170" s="139" t="s">
        <v>317</v>
      </c>
    </row>
    <row r="171" spans="2:47" s="1" customFormat="1" ht="10.2">
      <c r="B171" s="33"/>
      <c r="D171" s="155" t="s">
        <v>190</v>
      </c>
      <c r="F171" s="156" t="s">
        <v>318</v>
      </c>
      <c r="I171" s="143"/>
      <c r="L171" s="33"/>
      <c r="M171" s="144"/>
      <c r="T171" s="54"/>
      <c r="AT171" s="17" t="s">
        <v>190</v>
      </c>
      <c r="AU171" s="17" t="s">
        <v>21</v>
      </c>
    </row>
    <row r="172" spans="2:51" s="12" customFormat="1" ht="10.2">
      <c r="B172" s="145"/>
      <c r="D172" s="141" t="s">
        <v>145</v>
      </c>
      <c r="E172" s="146" t="s">
        <v>44</v>
      </c>
      <c r="F172" s="147" t="s">
        <v>90</v>
      </c>
      <c r="H172" s="148">
        <v>1</v>
      </c>
      <c r="I172" s="149"/>
      <c r="L172" s="145"/>
      <c r="M172" s="150"/>
      <c r="T172" s="151"/>
      <c r="AT172" s="146" t="s">
        <v>145</v>
      </c>
      <c r="AU172" s="146" t="s">
        <v>21</v>
      </c>
      <c r="AV172" s="12" t="s">
        <v>21</v>
      </c>
      <c r="AW172" s="12" t="s">
        <v>42</v>
      </c>
      <c r="AX172" s="12" t="s">
        <v>90</v>
      </c>
      <c r="AY172" s="146" t="s">
        <v>131</v>
      </c>
    </row>
    <row r="173" spans="2:65" s="1" customFormat="1" ht="24.15" customHeight="1">
      <c r="B173" s="33"/>
      <c r="C173" s="128" t="s">
        <v>319</v>
      </c>
      <c r="D173" s="128" t="s">
        <v>134</v>
      </c>
      <c r="E173" s="129" t="s">
        <v>320</v>
      </c>
      <c r="F173" s="130" t="s">
        <v>321</v>
      </c>
      <c r="G173" s="131" t="s">
        <v>187</v>
      </c>
      <c r="H173" s="132">
        <v>169.458</v>
      </c>
      <c r="I173" s="133"/>
      <c r="J173" s="134">
        <f>ROUND(I173*H173,2)</f>
        <v>0</v>
      </c>
      <c r="K173" s="130" t="s">
        <v>188</v>
      </c>
      <c r="L173" s="33"/>
      <c r="M173" s="135" t="s">
        <v>44</v>
      </c>
      <c r="N173" s="136" t="s">
        <v>53</v>
      </c>
      <c r="P173" s="137">
        <f>O173*H173</f>
        <v>0</v>
      </c>
      <c r="Q173" s="137">
        <v>0</v>
      </c>
      <c r="R173" s="137">
        <f>Q173*H173</f>
        <v>0</v>
      </c>
      <c r="S173" s="137">
        <v>0</v>
      </c>
      <c r="T173" s="138">
        <f>S173*H173</f>
        <v>0</v>
      </c>
      <c r="AR173" s="139" t="s">
        <v>152</v>
      </c>
      <c r="AT173" s="139" t="s">
        <v>134</v>
      </c>
      <c r="AU173" s="139" t="s">
        <v>21</v>
      </c>
      <c r="AY173" s="17" t="s">
        <v>131</v>
      </c>
      <c r="BE173" s="140">
        <f>IF(N173="základní",J173,0)</f>
        <v>0</v>
      </c>
      <c r="BF173" s="140">
        <f>IF(N173="snížená",J173,0)</f>
        <v>0</v>
      </c>
      <c r="BG173" s="140">
        <f>IF(N173="zákl. přenesená",J173,0)</f>
        <v>0</v>
      </c>
      <c r="BH173" s="140">
        <f>IF(N173="sníž. přenesená",J173,0)</f>
        <v>0</v>
      </c>
      <c r="BI173" s="140">
        <f>IF(N173="nulová",J173,0)</f>
        <v>0</v>
      </c>
      <c r="BJ173" s="17" t="s">
        <v>90</v>
      </c>
      <c r="BK173" s="140">
        <f>ROUND(I173*H173,2)</f>
        <v>0</v>
      </c>
      <c r="BL173" s="17" t="s">
        <v>152</v>
      </c>
      <c r="BM173" s="139" t="s">
        <v>322</v>
      </c>
    </row>
    <row r="174" spans="2:47" s="1" customFormat="1" ht="10.2">
      <c r="B174" s="33"/>
      <c r="D174" s="155" t="s">
        <v>190</v>
      </c>
      <c r="F174" s="156" t="s">
        <v>323</v>
      </c>
      <c r="I174" s="143"/>
      <c r="L174" s="33"/>
      <c r="M174" s="144"/>
      <c r="T174" s="54"/>
      <c r="AT174" s="17" t="s">
        <v>190</v>
      </c>
      <c r="AU174" s="17" t="s">
        <v>21</v>
      </c>
    </row>
    <row r="175" spans="2:51" s="12" customFormat="1" ht="10.2">
      <c r="B175" s="145"/>
      <c r="D175" s="141" t="s">
        <v>145</v>
      </c>
      <c r="E175" s="146" t="s">
        <v>44</v>
      </c>
      <c r="F175" s="147" t="s">
        <v>307</v>
      </c>
      <c r="H175" s="148">
        <v>169.458</v>
      </c>
      <c r="I175" s="149"/>
      <c r="L175" s="145"/>
      <c r="M175" s="150"/>
      <c r="T175" s="151"/>
      <c r="AT175" s="146" t="s">
        <v>145</v>
      </c>
      <c r="AU175" s="146" t="s">
        <v>21</v>
      </c>
      <c r="AV175" s="12" t="s">
        <v>21</v>
      </c>
      <c r="AW175" s="12" t="s">
        <v>42</v>
      </c>
      <c r="AX175" s="12" t="s">
        <v>90</v>
      </c>
      <c r="AY175" s="146" t="s">
        <v>131</v>
      </c>
    </row>
    <row r="176" spans="2:65" s="1" customFormat="1" ht="24.15" customHeight="1">
      <c r="B176" s="33"/>
      <c r="C176" s="128" t="s">
        <v>324</v>
      </c>
      <c r="D176" s="128" t="s">
        <v>134</v>
      </c>
      <c r="E176" s="129" t="s">
        <v>325</v>
      </c>
      <c r="F176" s="130" t="s">
        <v>326</v>
      </c>
      <c r="G176" s="131" t="s">
        <v>197</v>
      </c>
      <c r="H176" s="132">
        <v>1112.4</v>
      </c>
      <c r="I176" s="133"/>
      <c r="J176" s="134">
        <f>ROUND(I176*H176,2)</f>
        <v>0</v>
      </c>
      <c r="K176" s="130" t="s">
        <v>188</v>
      </c>
      <c r="L176" s="33"/>
      <c r="M176" s="135" t="s">
        <v>44</v>
      </c>
      <c r="N176" s="136" t="s">
        <v>53</v>
      </c>
      <c r="P176" s="137">
        <f>O176*H176</f>
        <v>0</v>
      </c>
      <c r="Q176" s="137">
        <v>0</v>
      </c>
      <c r="R176" s="137">
        <f>Q176*H176</f>
        <v>0</v>
      </c>
      <c r="S176" s="137">
        <v>0</v>
      </c>
      <c r="T176" s="138">
        <f>S176*H176</f>
        <v>0</v>
      </c>
      <c r="AR176" s="139" t="s">
        <v>152</v>
      </c>
      <c r="AT176" s="139" t="s">
        <v>134</v>
      </c>
      <c r="AU176" s="139" t="s">
        <v>21</v>
      </c>
      <c r="AY176" s="17" t="s">
        <v>131</v>
      </c>
      <c r="BE176" s="140">
        <f>IF(N176="základní",J176,0)</f>
        <v>0</v>
      </c>
      <c r="BF176" s="140">
        <f>IF(N176="snížená",J176,0)</f>
        <v>0</v>
      </c>
      <c r="BG176" s="140">
        <f>IF(N176="zákl. přenesená",J176,0)</f>
        <v>0</v>
      </c>
      <c r="BH176" s="140">
        <f>IF(N176="sníž. přenesená",J176,0)</f>
        <v>0</v>
      </c>
      <c r="BI176" s="140">
        <f>IF(N176="nulová",J176,0)</f>
        <v>0</v>
      </c>
      <c r="BJ176" s="17" t="s">
        <v>90</v>
      </c>
      <c r="BK176" s="140">
        <f>ROUND(I176*H176,2)</f>
        <v>0</v>
      </c>
      <c r="BL176" s="17" t="s">
        <v>152</v>
      </c>
      <c r="BM176" s="139" t="s">
        <v>327</v>
      </c>
    </row>
    <row r="177" spans="2:47" s="1" customFormat="1" ht="10.2">
      <c r="B177" s="33"/>
      <c r="D177" s="155" t="s">
        <v>190</v>
      </c>
      <c r="F177" s="156" t="s">
        <v>328</v>
      </c>
      <c r="I177" s="143"/>
      <c r="L177" s="33"/>
      <c r="M177" s="144"/>
      <c r="T177" s="54"/>
      <c r="AT177" s="17" t="s">
        <v>190</v>
      </c>
      <c r="AU177" s="17" t="s">
        <v>21</v>
      </c>
    </row>
    <row r="178" spans="2:51" s="12" customFormat="1" ht="10.2">
      <c r="B178" s="145"/>
      <c r="D178" s="141" t="s">
        <v>145</v>
      </c>
      <c r="E178" s="146" t="s">
        <v>44</v>
      </c>
      <c r="F178" s="147" t="s">
        <v>329</v>
      </c>
      <c r="H178" s="148">
        <v>1112.4</v>
      </c>
      <c r="I178" s="149"/>
      <c r="L178" s="145"/>
      <c r="M178" s="150"/>
      <c r="T178" s="151"/>
      <c r="AT178" s="146" t="s">
        <v>145</v>
      </c>
      <c r="AU178" s="146" t="s">
        <v>21</v>
      </c>
      <c r="AV178" s="12" t="s">
        <v>21</v>
      </c>
      <c r="AW178" s="12" t="s">
        <v>42</v>
      </c>
      <c r="AX178" s="12" t="s">
        <v>90</v>
      </c>
      <c r="AY178" s="146" t="s">
        <v>131</v>
      </c>
    </row>
    <row r="179" spans="2:65" s="1" customFormat="1" ht="24.15" customHeight="1">
      <c r="B179" s="33"/>
      <c r="C179" s="128" t="s">
        <v>330</v>
      </c>
      <c r="D179" s="128" t="s">
        <v>134</v>
      </c>
      <c r="E179" s="129" t="s">
        <v>331</v>
      </c>
      <c r="F179" s="130" t="s">
        <v>332</v>
      </c>
      <c r="G179" s="131" t="s">
        <v>197</v>
      </c>
      <c r="H179" s="132">
        <v>33372</v>
      </c>
      <c r="I179" s="133"/>
      <c r="J179" s="134">
        <f>ROUND(I179*H179,2)</f>
        <v>0</v>
      </c>
      <c r="K179" s="130" t="s">
        <v>188</v>
      </c>
      <c r="L179" s="33"/>
      <c r="M179" s="135" t="s">
        <v>44</v>
      </c>
      <c r="N179" s="136" t="s">
        <v>53</v>
      </c>
      <c r="P179" s="137">
        <f>O179*H179</f>
        <v>0</v>
      </c>
      <c r="Q179" s="137">
        <v>0</v>
      </c>
      <c r="R179" s="137">
        <f>Q179*H179</f>
        <v>0</v>
      </c>
      <c r="S179" s="137">
        <v>0</v>
      </c>
      <c r="T179" s="138">
        <f>S179*H179</f>
        <v>0</v>
      </c>
      <c r="AR179" s="139" t="s">
        <v>152</v>
      </c>
      <c r="AT179" s="139" t="s">
        <v>134</v>
      </c>
      <c r="AU179" s="139" t="s">
        <v>21</v>
      </c>
      <c r="AY179" s="17" t="s">
        <v>131</v>
      </c>
      <c r="BE179" s="140">
        <f>IF(N179="základní",J179,0)</f>
        <v>0</v>
      </c>
      <c r="BF179" s="140">
        <f>IF(N179="snížená",J179,0)</f>
        <v>0</v>
      </c>
      <c r="BG179" s="140">
        <f>IF(N179="zákl. přenesená",J179,0)</f>
        <v>0</v>
      </c>
      <c r="BH179" s="140">
        <f>IF(N179="sníž. přenesená",J179,0)</f>
        <v>0</v>
      </c>
      <c r="BI179" s="140">
        <f>IF(N179="nulová",J179,0)</f>
        <v>0</v>
      </c>
      <c r="BJ179" s="17" t="s">
        <v>90</v>
      </c>
      <c r="BK179" s="140">
        <f>ROUND(I179*H179,2)</f>
        <v>0</v>
      </c>
      <c r="BL179" s="17" t="s">
        <v>152</v>
      </c>
      <c r="BM179" s="139" t="s">
        <v>333</v>
      </c>
    </row>
    <row r="180" spans="2:47" s="1" customFormat="1" ht="10.2">
      <c r="B180" s="33"/>
      <c r="D180" s="155" t="s">
        <v>190</v>
      </c>
      <c r="F180" s="156" t="s">
        <v>334</v>
      </c>
      <c r="I180" s="143"/>
      <c r="L180" s="33"/>
      <c r="M180" s="144"/>
      <c r="T180" s="54"/>
      <c r="AT180" s="17" t="s">
        <v>190</v>
      </c>
      <c r="AU180" s="17" t="s">
        <v>21</v>
      </c>
    </row>
    <row r="181" spans="2:51" s="12" customFormat="1" ht="10.2">
      <c r="B181" s="145"/>
      <c r="D181" s="141" t="s">
        <v>145</v>
      </c>
      <c r="E181" s="146" t="s">
        <v>44</v>
      </c>
      <c r="F181" s="147" t="s">
        <v>335</v>
      </c>
      <c r="H181" s="148">
        <v>33372</v>
      </c>
      <c r="I181" s="149"/>
      <c r="L181" s="145"/>
      <c r="M181" s="150"/>
      <c r="T181" s="151"/>
      <c r="AT181" s="146" t="s">
        <v>145</v>
      </c>
      <c r="AU181" s="146" t="s">
        <v>21</v>
      </c>
      <c r="AV181" s="12" t="s">
        <v>21</v>
      </c>
      <c r="AW181" s="12" t="s">
        <v>42</v>
      </c>
      <c r="AX181" s="12" t="s">
        <v>90</v>
      </c>
      <c r="AY181" s="146" t="s">
        <v>131</v>
      </c>
    </row>
    <row r="182" spans="2:65" s="1" customFormat="1" ht="33" customHeight="1">
      <c r="B182" s="33"/>
      <c r="C182" s="128" t="s">
        <v>336</v>
      </c>
      <c r="D182" s="128" t="s">
        <v>134</v>
      </c>
      <c r="E182" s="129" t="s">
        <v>337</v>
      </c>
      <c r="F182" s="130" t="s">
        <v>338</v>
      </c>
      <c r="G182" s="131" t="s">
        <v>263</v>
      </c>
      <c r="H182" s="132">
        <v>1</v>
      </c>
      <c r="I182" s="133"/>
      <c r="J182" s="134">
        <f>ROUND(I182*H182,2)</f>
        <v>0</v>
      </c>
      <c r="K182" s="130" t="s">
        <v>188</v>
      </c>
      <c r="L182" s="33"/>
      <c r="M182" s="135" t="s">
        <v>44</v>
      </c>
      <c r="N182" s="136" t="s">
        <v>53</v>
      </c>
      <c r="P182" s="137">
        <f>O182*H182</f>
        <v>0</v>
      </c>
      <c r="Q182" s="137">
        <v>0</v>
      </c>
      <c r="R182" s="137">
        <f>Q182*H182</f>
        <v>0</v>
      </c>
      <c r="S182" s="137">
        <v>0</v>
      </c>
      <c r="T182" s="138">
        <f>S182*H182</f>
        <v>0</v>
      </c>
      <c r="AR182" s="139" t="s">
        <v>152</v>
      </c>
      <c r="AT182" s="139" t="s">
        <v>134</v>
      </c>
      <c r="AU182" s="139" t="s">
        <v>21</v>
      </c>
      <c r="AY182" s="17" t="s">
        <v>131</v>
      </c>
      <c r="BE182" s="140">
        <f>IF(N182="základní",J182,0)</f>
        <v>0</v>
      </c>
      <c r="BF182" s="140">
        <f>IF(N182="snížená",J182,0)</f>
        <v>0</v>
      </c>
      <c r="BG182" s="140">
        <f>IF(N182="zákl. přenesená",J182,0)</f>
        <v>0</v>
      </c>
      <c r="BH182" s="140">
        <f>IF(N182="sníž. přenesená",J182,0)</f>
        <v>0</v>
      </c>
      <c r="BI182" s="140">
        <f>IF(N182="nulová",J182,0)</f>
        <v>0</v>
      </c>
      <c r="BJ182" s="17" t="s">
        <v>90</v>
      </c>
      <c r="BK182" s="140">
        <f>ROUND(I182*H182,2)</f>
        <v>0</v>
      </c>
      <c r="BL182" s="17" t="s">
        <v>152</v>
      </c>
      <c r="BM182" s="139" t="s">
        <v>339</v>
      </c>
    </row>
    <row r="183" spans="2:47" s="1" customFormat="1" ht="10.2">
      <c r="B183" s="33"/>
      <c r="D183" s="155" t="s">
        <v>190</v>
      </c>
      <c r="F183" s="156" t="s">
        <v>340</v>
      </c>
      <c r="I183" s="143"/>
      <c r="L183" s="33"/>
      <c r="M183" s="144"/>
      <c r="T183" s="54"/>
      <c r="AT183" s="17" t="s">
        <v>190</v>
      </c>
      <c r="AU183" s="17" t="s">
        <v>21</v>
      </c>
    </row>
    <row r="184" spans="2:51" s="12" customFormat="1" ht="10.2">
      <c r="B184" s="145"/>
      <c r="D184" s="141" t="s">
        <v>145</v>
      </c>
      <c r="E184" s="146" t="s">
        <v>44</v>
      </c>
      <c r="F184" s="147" t="s">
        <v>90</v>
      </c>
      <c r="H184" s="148">
        <v>1</v>
      </c>
      <c r="I184" s="149"/>
      <c r="L184" s="145"/>
      <c r="M184" s="150"/>
      <c r="T184" s="151"/>
      <c r="AT184" s="146" t="s">
        <v>145</v>
      </c>
      <c r="AU184" s="146" t="s">
        <v>21</v>
      </c>
      <c r="AV184" s="12" t="s">
        <v>21</v>
      </c>
      <c r="AW184" s="12" t="s">
        <v>42</v>
      </c>
      <c r="AX184" s="12" t="s">
        <v>90</v>
      </c>
      <c r="AY184" s="146" t="s">
        <v>131</v>
      </c>
    </row>
    <row r="185" spans="2:65" s="1" customFormat="1" ht="24.15" customHeight="1">
      <c r="B185" s="33"/>
      <c r="C185" s="128" t="s">
        <v>341</v>
      </c>
      <c r="D185" s="128" t="s">
        <v>134</v>
      </c>
      <c r="E185" s="129" t="s">
        <v>342</v>
      </c>
      <c r="F185" s="130" t="s">
        <v>343</v>
      </c>
      <c r="G185" s="131" t="s">
        <v>197</v>
      </c>
      <c r="H185" s="132">
        <v>1112.4</v>
      </c>
      <c r="I185" s="133"/>
      <c r="J185" s="134">
        <f>ROUND(I185*H185,2)</f>
        <v>0</v>
      </c>
      <c r="K185" s="130" t="s">
        <v>188</v>
      </c>
      <c r="L185" s="33"/>
      <c r="M185" s="135" t="s">
        <v>44</v>
      </c>
      <c r="N185" s="136" t="s">
        <v>53</v>
      </c>
      <c r="P185" s="137">
        <f>O185*H185</f>
        <v>0</v>
      </c>
      <c r="Q185" s="137">
        <v>0</v>
      </c>
      <c r="R185" s="137">
        <f>Q185*H185</f>
        <v>0</v>
      </c>
      <c r="S185" s="137">
        <v>0</v>
      </c>
      <c r="T185" s="138">
        <f>S185*H185</f>
        <v>0</v>
      </c>
      <c r="AR185" s="139" t="s">
        <v>152</v>
      </c>
      <c r="AT185" s="139" t="s">
        <v>134</v>
      </c>
      <c r="AU185" s="139" t="s">
        <v>21</v>
      </c>
      <c r="AY185" s="17" t="s">
        <v>131</v>
      </c>
      <c r="BE185" s="140">
        <f>IF(N185="základní",J185,0)</f>
        <v>0</v>
      </c>
      <c r="BF185" s="140">
        <f>IF(N185="snížená",J185,0)</f>
        <v>0</v>
      </c>
      <c r="BG185" s="140">
        <f>IF(N185="zákl. přenesená",J185,0)</f>
        <v>0</v>
      </c>
      <c r="BH185" s="140">
        <f>IF(N185="sníž. přenesená",J185,0)</f>
        <v>0</v>
      </c>
      <c r="BI185" s="140">
        <f>IF(N185="nulová",J185,0)</f>
        <v>0</v>
      </c>
      <c r="BJ185" s="17" t="s">
        <v>90</v>
      </c>
      <c r="BK185" s="140">
        <f>ROUND(I185*H185,2)</f>
        <v>0</v>
      </c>
      <c r="BL185" s="17" t="s">
        <v>152</v>
      </c>
      <c r="BM185" s="139" t="s">
        <v>344</v>
      </c>
    </row>
    <row r="186" spans="2:47" s="1" customFormat="1" ht="10.2">
      <c r="B186" s="33"/>
      <c r="D186" s="155" t="s">
        <v>190</v>
      </c>
      <c r="F186" s="156" t="s">
        <v>345</v>
      </c>
      <c r="I186" s="143"/>
      <c r="L186" s="33"/>
      <c r="M186" s="144"/>
      <c r="T186" s="54"/>
      <c r="AT186" s="17" t="s">
        <v>190</v>
      </c>
      <c r="AU186" s="17" t="s">
        <v>21</v>
      </c>
    </row>
    <row r="187" spans="2:51" s="12" customFormat="1" ht="10.2">
      <c r="B187" s="145"/>
      <c r="D187" s="141" t="s">
        <v>145</v>
      </c>
      <c r="E187" s="146" t="s">
        <v>44</v>
      </c>
      <c r="F187" s="147" t="s">
        <v>329</v>
      </c>
      <c r="H187" s="148">
        <v>1112.4</v>
      </c>
      <c r="I187" s="149"/>
      <c r="L187" s="145"/>
      <c r="M187" s="150"/>
      <c r="T187" s="151"/>
      <c r="AT187" s="146" t="s">
        <v>145</v>
      </c>
      <c r="AU187" s="146" t="s">
        <v>21</v>
      </c>
      <c r="AV187" s="12" t="s">
        <v>21</v>
      </c>
      <c r="AW187" s="12" t="s">
        <v>42</v>
      </c>
      <c r="AX187" s="12" t="s">
        <v>90</v>
      </c>
      <c r="AY187" s="146" t="s">
        <v>131</v>
      </c>
    </row>
    <row r="188" spans="2:65" s="1" customFormat="1" ht="24.15" customHeight="1">
      <c r="B188" s="33"/>
      <c r="C188" s="128" t="s">
        <v>346</v>
      </c>
      <c r="D188" s="128" t="s">
        <v>134</v>
      </c>
      <c r="E188" s="129" t="s">
        <v>347</v>
      </c>
      <c r="F188" s="130" t="s">
        <v>348</v>
      </c>
      <c r="G188" s="131" t="s">
        <v>187</v>
      </c>
      <c r="H188" s="132">
        <v>270</v>
      </c>
      <c r="I188" s="133"/>
      <c r="J188" s="134">
        <f>ROUND(I188*H188,2)</f>
        <v>0</v>
      </c>
      <c r="K188" s="130" t="s">
        <v>188</v>
      </c>
      <c r="L188" s="33"/>
      <c r="M188" s="135" t="s">
        <v>44</v>
      </c>
      <c r="N188" s="136" t="s">
        <v>53</v>
      </c>
      <c r="P188" s="137">
        <f>O188*H188</f>
        <v>0</v>
      </c>
      <c r="Q188" s="137">
        <v>0</v>
      </c>
      <c r="R188" s="137">
        <f>Q188*H188</f>
        <v>0</v>
      </c>
      <c r="S188" s="137">
        <v>0</v>
      </c>
      <c r="T188" s="138">
        <f>S188*H188</f>
        <v>0</v>
      </c>
      <c r="AR188" s="139" t="s">
        <v>152</v>
      </c>
      <c r="AT188" s="139" t="s">
        <v>134</v>
      </c>
      <c r="AU188" s="139" t="s">
        <v>21</v>
      </c>
      <c r="AY188" s="17" t="s">
        <v>131</v>
      </c>
      <c r="BE188" s="140">
        <f>IF(N188="základní",J188,0)</f>
        <v>0</v>
      </c>
      <c r="BF188" s="140">
        <f>IF(N188="snížená",J188,0)</f>
        <v>0</v>
      </c>
      <c r="BG188" s="140">
        <f>IF(N188="zákl. přenesená",J188,0)</f>
        <v>0</v>
      </c>
      <c r="BH188" s="140">
        <f>IF(N188="sníž. přenesená",J188,0)</f>
        <v>0</v>
      </c>
      <c r="BI188" s="140">
        <f>IF(N188="nulová",J188,0)</f>
        <v>0</v>
      </c>
      <c r="BJ188" s="17" t="s">
        <v>90</v>
      </c>
      <c r="BK188" s="140">
        <f>ROUND(I188*H188,2)</f>
        <v>0</v>
      </c>
      <c r="BL188" s="17" t="s">
        <v>152</v>
      </c>
      <c r="BM188" s="139" t="s">
        <v>349</v>
      </c>
    </row>
    <row r="189" spans="2:47" s="1" customFormat="1" ht="10.2">
      <c r="B189" s="33"/>
      <c r="D189" s="155" t="s">
        <v>190</v>
      </c>
      <c r="F189" s="156" t="s">
        <v>350</v>
      </c>
      <c r="I189" s="143"/>
      <c r="L189" s="33"/>
      <c r="M189" s="144"/>
      <c r="T189" s="54"/>
      <c r="AT189" s="17" t="s">
        <v>190</v>
      </c>
      <c r="AU189" s="17" t="s">
        <v>21</v>
      </c>
    </row>
    <row r="190" spans="2:51" s="12" customFormat="1" ht="10.2">
      <c r="B190" s="145"/>
      <c r="D190" s="141" t="s">
        <v>145</v>
      </c>
      <c r="E190" s="146" t="s">
        <v>44</v>
      </c>
      <c r="F190" s="147" t="s">
        <v>351</v>
      </c>
      <c r="H190" s="148">
        <v>270</v>
      </c>
      <c r="I190" s="149"/>
      <c r="L190" s="145"/>
      <c r="M190" s="150"/>
      <c r="T190" s="151"/>
      <c r="AT190" s="146" t="s">
        <v>145</v>
      </c>
      <c r="AU190" s="146" t="s">
        <v>21</v>
      </c>
      <c r="AV190" s="12" t="s">
        <v>21</v>
      </c>
      <c r="AW190" s="12" t="s">
        <v>42</v>
      </c>
      <c r="AX190" s="12" t="s">
        <v>90</v>
      </c>
      <c r="AY190" s="146" t="s">
        <v>131</v>
      </c>
    </row>
    <row r="191" spans="2:65" s="1" customFormat="1" ht="24.15" customHeight="1">
      <c r="B191" s="33"/>
      <c r="C191" s="128" t="s">
        <v>352</v>
      </c>
      <c r="D191" s="128" t="s">
        <v>134</v>
      </c>
      <c r="E191" s="129" t="s">
        <v>353</v>
      </c>
      <c r="F191" s="130" t="s">
        <v>354</v>
      </c>
      <c r="G191" s="131" t="s">
        <v>187</v>
      </c>
      <c r="H191" s="132">
        <v>8100</v>
      </c>
      <c r="I191" s="133"/>
      <c r="J191" s="134">
        <f>ROUND(I191*H191,2)</f>
        <v>0</v>
      </c>
      <c r="K191" s="130" t="s">
        <v>188</v>
      </c>
      <c r="L191" s="33"/>
      <c r="M191" s="135" t="s">
        <v>44</v>
      </c>
      <c r="N191" s="136" t="s">
        <v>53</v>
      </c>
      <c r="P191" s="137">
        <f>O191*H191</f>
        <v>0</v>
      </c>
      <c r="Q191" s="137">
        <v>0</v>
      </c>
      <c r="R191" s="137">
        <f>Q191*H191</f>
        <v>0</v>
      </c>
      <c r="S191" s="137">
        <v>0</v>
      </c>
      <c r="T191" s="138">
        <f>S191*H191</f>
        <v>0</v>
      </c>
      <c r="AR191" s="139" t="s">
        <v>152</v>
      </c>
      <c r="AT191" s="139" t="s">
        <v>134</v>
      </c>
      <c r="AU191" s="139" t="s">
        <v>21</v>
      </c>
      <c r="AY191" s="17" t="s">
        <v>131</v>
      </c>
      <c r="BE191" s="140">
        <f>IF(N191="základní",J191,0)</f>
        <v>0</v>
      </c>
      <c r="BF191" s="140">
        <f>IF(N191="snížená",J191,0)</f>
        <v>0</v>
      </c>
      <c r="BG191" s="140">
        <f>IF(N191="zákl. přenesená",J191,0)</f>
        <v>0</v>
      </c>
      <c r="BH191" s="140">
        <f>IF(N191="sníž. přenesená",J191,0)</f>
        <v>0</v>
      </c>
      <c r="BI191" s="140">
        <f>IF(N191="nulová",J191,0)</f>
        <v>0</v>
      </c>
      <c r="BJ191" s="17" t="s">
        <v>90</v>
      </c>
      <c r="BK191" s="140">
        <f>ROUND(I191*H191,2)</f>
        <v>0</v>
      </c>
      <c r="BL191" s="17" t="s">
        <v>152</v>
      </c>
      <c r="BM191" s="139" t="s">
        <v>355</v>
      </c>
    </row>
    <row r="192" spans="2:47" s="1" customFormat="1" ht="10.2">
      <c r="B192" s="33"/>
      <c r="D192" s="155" t="s">
        <v>190</v>
      </c>
      <c r="F192" s="156" t="s">
        <v>356</v>
      </c>
      <c r="I192" s="143"/>
      <c r="L192" s="33"/>
      <c r="M192" s="144"/>
      <c r="T192" s="54"/>
      <c r="AT192" s="17" t="s">
        <v>190</v>
      </c>
      <c r="AU192" s="17" t="s">
        <v>21</v>
      </c>
    </row>
    <row r="193" spans="2:51" s="12" customFormat="1" ht="10.2">
      <c r="B193" s="145"/>
      <c r="D193" s="141" t="s">
        <v>145</v>
      </c>
      <c r="E193" s="146" t="s">
        <v>44</v>
      </c>
      <c r="F193" s="147" t="s">
        <v>357</v>
      </c>
      <c r="H193" s="148">
        <v>8100</v>
      </c>
      <c r="I193" s="149"/>
      <c r="L193" s="145"/>
      <c r="M193" s="150"/>
      <c r="T193" s="151"/>
      <c r="AT193" s="146" t="s">
        <v>145</v>
      </c>
      <c r="AU193" s="146" t="s">
        <v>21</v>
      </c>
      <c r="AV193" s="12" t="s">
        <v>21</v>
      </c>
      <c r="AW193" s="12" t="s">
        <v>42</v>
      </c>
      <c r="AX193" s="12" t="s">
        <v>90</v>
      </c>
      <c r="AY193" s="146" t="s">
        <v>131</v>
      </c>
    </row>
    <row r="194" spans="2:65" s="1" customFormat="1" ht="24.15" customHeight="1">
      <c r="B194" s="33"/>
      <c r="C194" s="128" t="s">
        <v>358</v>
      </c>
      <c r="D194" s="128" t="s">
        <v>134</v>
      </c>
      <c r="E194" s="129" t="s">
        <v>359</v>
      </c>
      <c r="F194" s="130" t="s">
        <v>360</v>
      </c>
      <c r="G194" s="131" t="s">
        <v>187</v>
      </c>
      <c r="H194" s="132">
        <v>270</v>
      </c>
      <c r="I194" s="133"/>
      <c r="J194" s="134">
        <f>ROUND(I194*H194,2)</f>
        <v>0</v>
      </c>
      <c r="K194" s="130" t="s">
        <v>188</v>
      </c>
      <c r="L194" s="33"/>
      <c r="M194" s="135" t="s">
        <v>44</v>
      </c>
      <c r="N194" s="136" t="s">
        <v>53</v>
      </c>
      <c r="P194" s="137">
        <f>O194*H194</f>
        <v>0</v>
      </c>
      <c r="Q194" s="137">
        <v>0</v>
      </c>
      <c r="R194" s="137">
        <f>Q194*H194</f>
        <v>0</v>
      </c>
      <c r="S194" s="137">
        <v>0</v>
      </c>
      <c r="T194" s="138">
        <f>S194*H194</f>
        <v>0</v>
      </c>
      <c r="AR194" s="139" t="s">
        <v>152</v>
      </c>
      <c r="AT194" s="139" t="s">
        <v>134</v>
      </c>
      <c r="AU194" s="139" t="s">
        <v>21</v>
      </c>
      <c r="AY194" s="17" t="s">
        <v>131</v>
      </c>
      <c r="BE194" s="140">
        <f>IF(N194="základní",J194,0)</f>
        <v>0</v>
      </c>
      <c r="BF194" s="140">
        <f>IF(N194="snížená",J194,0)</f>
        <v>0</v>
      </c>
      <c r="BG194" s="140">
        <f>IF(N194="zákl. přenesená",J194,0)</f>
        <v>0</v>
      </c>
      <c r="BH194" s="140">
        <f>IF(N194="sníž. přenesená",J194,0)</f>
        <v>0</v>
      </c>
      <c r="BI194" s="140">
        <f>IF(N194="nulová",J194,0)</f>
        <v>0</v>
      </c>
      <c r="BJ194" s="17" t="s">
        <v>90</v>
      </c>
      <c r="BK194" s="140">
        <f>ROUND(I194*H194,2)</f>
        <v>0</v>
      </c>
      <c r="BL194" s="17" t="s">
        <v>152</v>
      </c>
      <c r="BM194" s="139" t="s">
        <v>361</v>
      </c>
    </row>
    <row r="195" spans="2:47" s="1" customFormat="1" ht="10.2">
      <c r="B195" s="33"/>
      <c r="D195" s="155" t="s">
        <v>190</v>
      </c>
      <c r="F195" s="156" t="s">
        <v>362</v>
      </c>
      <c r="I195" s="143"/>
      <c r="L195" s="33"/>
      <c r="M195" s="144"/>
      <c r="T195" s="54"/>
      <c r="AT195" s="17" t="s">
        <v>190</v>
      </c>
      <c r="AU195" s="17" t="s">
        <v>21</v>
      </c>
    </row>
    <row r="196" spans="2:51" s="12" customFormat="1" ht="10.2">
      <c r="B196" s="145"/>
      <c r="D196" s="141" t="s">
        <v>145</v>
      </c>
      <c r="E196" s="146" t="s">
        <v>44</v>
      </c>
      <c r="F196" s="147" t="s">
        <v>351</v>
      </c>
      <c r="H196" s="148">
        <v>270</v>
      </c>
      <c r="I196" s="149"/>
      <c r="L196" s="145"/>
      <c r="M196" s="150"/>
      <c r="T196" s="151"/>
      <c r="AT196" s="146" t="s">
        <v>145</v>
      </c>
      <c r="AU196" s="146" t="s">
        <v>21</v>
      </c>
      <c r="AV196" s="12" t="s">
        <v>21</v>
      </c>
      <c r="AW196" s="12" t="s">
        <v>42</v>
      </c>
      <c r="AX196" s="12" t="s">
        <v>90</v>
      </c>
      <c r="AY196" s="146" t="s">
        <v>131</v>
      </c>
    </row>
    <row r="197" spans="2:65" s="1" customFormat="1" ht="24.15" customHeight="1">
      <c r="B197" s="33"/>
      <c r="C197" s="128" t="s">
        <v>363</v>
      </c>
      <c r="D197" s="128" t="s">
        <v>134</v>
      </c>
      <c r="E197" s="129" t="s">
        <v>364</v>
      </c>
      <c r="F197" s="130" t="s">
        <v>365</v>
      </c>
      <c r="G197" s="131" t="s">
        <v>187</v>
      </c>
      <c r="H197" s="132">
        <v>274.95</v>
      </c>
      <c r="I197" s="133"/>
      <c r="J197" s="134">
        <f>ROUND(I197*H197,2)</f>
        <v>0</v>
      </c>
      <c r="K197" s="130" t="s">
        <v>188</v>
      </c>
      <c r="L197" s="33"/>
      <c r="M197" s="135" t="s">
        <v>44</v>
      </c>
      <c r="N197" s="136" t="s">
        <v>53</v>
      </c>
      <c r="P197" s="137">
        <f>O197*H197</f>
        <v>0</v>
      </c>
      <c r="Q197" s="137">
        <v>3E-05</v>
      </c>
      <c r="R197" s="137">
        <f>Q197*H197</f>
        <v>0.0082485</v>
      </c>
      <c r="S197" s="137">
        <v>0</v>
      </c>
      <c r="T197" s="138">
        <f>S197*H197</f>
        <v>0</v>
      </c>
      <c r="AR197" s="139" t="s">
        <v>152</v>
      </c>
      <c r="AT197" s="139" t="s">
        <v>134</v>
      </c>
      <c r="AU197" s="139" t="s">
        <v>21</v>
      </c>
      <c r="AY197" s="17" t="s">
        <v>131</v>
      </c>
      <c r="BE197" s="140">
        <f>IF(N197="základní",J197,0)</f>
        <v>0</v>
      </c>
      <c r="BF197" s="140">
        <f>IF(N197="snížená",J197,0)</f>
        <v>0</v>
      </c>
      <c r="BG197" s="140">
        <f>IF(N197="zákl. přenesená",J197,0)</f>
        <v>0</v>
      </c>
      <c r="BH197" s="140">
        <f>IF(N197="sníž. přenesená",J197,0)</f>
        <v>0</v>
      </c>
      <c r="BI197" s="140">
        <f>IF(N197="nulová",J197,0)</f>
        <v>0</v>
      </c>
      <c r="BJ197" s="17" t="s">
        <v>90</v>
      </c>
      <c r="BK197" s="140">
        <f>ROUND(I197*H197,2)</f>
        <v>0</v>
      </c>
      <c r="BL197" s="17" t="s">
        <v>152</v>
      </c>
      <c r="BM197" s="139" t="s">
        <v>366</v>
      </c>
    </row>
    <row r="198" spans="2:47" s="1" customFormat="1" ht="10.2">
      <c r="B198" s="33"/>
      <c r="D198" s="155" t="s">
        <v>190</v>
      </c>
      <c r="F198" s="156" t="s">
        <v>367</v>
      </c>
      <c r="I198" s="143"/>
      <c r="L198" s="33"/>
      <c r="M198" s="144"/>
      <c r="T198" s="54"/>
      <c r="AT198" s="17" t="s">
        <v>190</v>
      </c>
      <c r="AU198" s="17" t="s">
        <v>21</v>
      </c>
    </row>
    <row r="199" spans="2:51" s="12" customFormat="1" ht="10.2">
      <c r="B199" s="145"/>
      <c r="D199" s="141" t="s">
        <v>145</v>
      </c>
      <c r="E199" s="146" t="s">
        <v>44</v>
      </c>
      <c r="F199" s="147" t="s">
        <v>368</v>
      </c>
      <c r="H199" s="148">
        <v>274.95</v>
      </c>
      <c r="I199" s="149"/>
      <c r="L199" s="145"/>
      <c r="M199" s="150"/>
      <c r="T199" s="151"/>
      <c r="AT199" s="146" t="s">
        <v>145</v>
      </c>
      <c r="AU199" s="146" t="s">
        <v>21</v>
      </c>
      <c r="AV199" s="12" t="s">
        <v>21</v>
      </c>
      <c r="AW199" s="12" t="s">
        <v>42</v>
      </c>
      <c r="AX199" s="12" t="s">
        <v>90</v>
      </c>
      <c r="AY199" s="146" t="s">
        <v>131</v>
      </c>
    </row>
    <row r="200" spans="2:65" s="1" customFormat="1" ht="33" customHeight="1">
      <c r="B200" s="33"/>
      <c r="C200" s="128" t="s">
        <v>369</v>
      </c>
      <c r="D200" s="128" t="s">
        <v>134</v>
      </c>
      <c r="E200" s="129" t="s">
        <v>370</v>
      </c>
      <c r="F200" s="130" t="s">
        <v>371</v>
      </c>
      <c r="G200" s="131" t="s">
        <v>263</v>
      </c>
      <c r="H200" s="132">
        <v>1</v>
      </c>
      <c r="I200" s="133"/>
      <c r="J200" s="134">
        <f>ROUND(I200*H200,2)</f>
        <v>0</v>
      </c>
      <c r="K200" s="130" t="s">
        <v>188</v>
      </c>
      <c r="L200" s="33"/>
      <c r="M200" s="135" t="s">
        <v>44</v>
      </c>
      <c r="N200" s="136" t="s">
        <v>53</v>
      </c>
      <c r="P200" s="137">
        <f>O200*H200</f>
        <v>0</v>
      </c>
      <c r="Q200" s="137">
        <v>0.02808</v>
      </c>
      <c r="R200" s="137">
        <f>Q200*H200</f>
        <v>0.02808</v>
      </c>
      <c r="S200" s="137">
        <v>0</v>
      </c>
      <c r="T200" s="138">
        <f>S200*H200</f>
        <v>0</v>
      </c>
      <c r="AR200" s="139" t="s">
        <v>152</v>
      </c>
      <c r="AT200" s="139" t="s">
        <v>134</v>
      </c>
      <c r="AU200" s="139" t="s">
        <v>21</v>
      </c>
      <c r="AY200" s="17" t="s">
        <v>131</v>
      </c>
      <c r="BE200" s="140">
        <f>IF(N200="základní",J200,0)</f>
        <v>0</v>
      </c>
      <c r="BF200" s="140">
        <f>IF(N200="snížená",J200,0)</f>
        <v>0</v>
      </c>
      <c r="BG200" s="140">
        <f>IF(N200="zákl. přenesená",J200,0)</f>
        <v>0</v>
      </c>
      <c r="BH200" s="140">
        <f>IF(N200="sníž. přenesená",J200,0)</f>
        <v>0</v>
      </c>
      <c r="BI200" s="140">
        <f>IF(N200="nulová",J200,0)</f>
        <v>0</v>
      </c>
      <c r="BJ200" s="17" t="s">
        <v>90</v>
      </c>
      <c r="BK200" s="140">
        <f>ROUND(I200*H200,2)</f>
        <v>0</v>
      </c>
      <c r="BL200" s="17" t="s">
        <v>152</v>
      </c>
      <c r="BM200" s="139" t="s">
        <v>372</v>
      </c>
    </row>
    <row r="201" spans="2:47" s="1" customFormat="1" ht="10.2">
      <c r="B201" s="33"/>
      <c r="D201" s="155" t="s">
        <v>190</v>
      </c>
      <c r="F201" s="156" t="s">
        <v>373</v>
      </c>
      <c r="I201" s="143"/>
      <c r="L201" s="33"/>
      <c r="M201" s="144"/>
      <c r="T201" s="54"/>
      <c r="AT201" s="17" t="s">
        <v>190</v>
      </c>
      <c r="AU201" s="17" t="s">
        <v>21</v>
      </c>
    </row>
    <row r="202" spans="2:51" s="12" customFormat="1" ht="10.2">
      <c r="B202" s="145"/>
      <c r="D202" s="141" t="s">
        <v>145</v>
      </c>
      <c r="E202" s="146" t="s">
        <v>44</v>
      </c>
      <c r="F202" s="147" t="s">
        <v>90</v>
      </c>
      <c r="H202" s="148">
        <v>1</v>
      </c>
      <c r="I202" s="149"/>
      <c r="L202" s="145"/>
      <c r="M202" s="150"/>
      <c r="T202" s="151"/>
      <c r="AT202" s="146" t="s">
        <v>145</v>
      </c>
      <c r="AU202" s="146" t="s">
        <v>21</v>
      </c>
      <c r="AV202" s="12" t="s">
        <v>21</v>
      </c>
      <c r="AW202" s="12" t="s">
        <v>42</v>
      </c>
      <c r="AX202" s="12" t="s">
        <v>90</v>
      </c>
      <c r="AY202" s="146" t="s">
        <v>131</v>
      </c>
    </row>
    <row r="203" spans="2:65" s="1" customFormat="1" ht="16.5" customHeight="1">
      <c r="B203" s="33"/>
      <c r="C203" s="164" t="s">
        <v>374</v>
      </c>
      <c r="D203" s="164" t="s">
        <v>232</v>
      </c>
      <c r="E203" s="165" t="s">
        <v>375</v>
      </c>
      <c r="F203" s="166" t="s">
        <v>376</v>
      </c>
      <c r="G203" s="167" t="s">
        <v>187</v>
      </c>
      <c r="H203" s="168">
        <v>2.09</v>
      </c>
      <c r="I203" s="169"/>
      <c r="J203" s="170">
        <f>ROUND(I203*H203,2)</f>
        <v>0</v>
      </c>
      <c r="K203" s="166" t="s">
        <v>44</v>
      </c>
      <c r="L203" s="171"/>
      <c r="M203" s="172" t="s">
        <v>44</v>
      </c>
      <c r="N203" s="173" t="s">
        <v>53</v>
      </c>
      <c r="P203" s="137">
        <f>O203*H203</f>
        <v>0</v>
      </c>
      <c r="Q203" s="137">
        <v>0.0144</v>
      </c>
      <c r="R203" s="137">
        <f>Q203*H203</f>
        <v>0.030095999999999998</v>
      </c>
      <c r="S203" s="137">
        <v>0</v>
      </c>
      <c r="T203" s="138">
        <f>S203*H203</f>
        <v>0</v>
      </c>
      <c r="AR203" s="139" t="s">
        <v>194</v>
      </c>
      <c r="AT203" s="139" t="s">
        <v>232</v>
      </c>
      <c r="AU203" s="139" t="s">
        <v>21</v>
      </c>
      <c r="AY203" s="17" t="s">
        <v>131</v>
      </c>
      <c r="BE203" s="140">
        <f>IF(N203="základní",J203,0)</f>
        <v>0</v>
      </c>
      <c r="BF203" s="140">
        <f>IF(N203="snížená",J203,0)</f>
        <v>0</v>
      </c>
      <c r="BG203" s="140">
        <f>IF(N203="zákl. přenesená",J203,0)</f>
        <v>0</v>
      </c>
      <c r="BH203" s="140">
        <f>IF(N203="sníž. přenesená",J203,0)</f>
        <v>0</v>
      </c>
      <c r="BI203" s="140">
        <f>IF(N203="nulová",J203,0)</f>
        <v>0</v>
      </c>
      <c r="BJ203" s="17" t="s">
        <v>90</v>
      </c>
      <c r="BK203" s="140">
        <f>ROUND(I203*H203,2)</f>
        <v>0</v>
      </c>
      <c r="BL203" s="17" t="s">
        <v>152</v>
      </c>
      <c r="BM203" s="139" t="s">
        <v>377</v>
      </c>
    </row>
    <row r="204" spans="2:47" s="1" customFormat="1" ht="28.8">
      <c r="B204" s="33"/>
      <c r="D204" s="141" t="s">
        <v>143</v>
      </c>
      <c r="F204" s="142" t="s">
        <v>378</v>
      </c>
      <c r="I204" s="143"/>
      <c r="L204" s="33"/>
      <c r="M204" s="144"/>
      <c r="T204" s="54"/>
      <c r="AT204" s="17" t="s">
        <v>143</v>
      </c>
      <c r="AU204" s="17" t="s">
        <v>21</v>
      </c>
    </row>
    <row r="205" spans="2:51" s="12" customFormat="1" ht="10.2">
      <c r="B205" s="145"/>
      <c r="D205" s="141" t="s">
        <v>145</v>
      </c>
      <c r="E205" s="146" t="s">
        <v>44</v>
      </c>
      <c r="F205" s="147" t="s">
        <v>379</v>
      </c>
      <c r="H205" s="148">
        <v>2.09</v>
      </c>
      <c r="I205" s="149"/>
      <c r="L205" s="145"/>
      <c r="M205" s="150"/>
      <c r="T205" s="151"/>
      <c r="AT205" s="146" t="s">
        <v>145</v>
      </c>
      <c r="AU205" s="146" t="s">
        <v>21</v>
      </c>
      <c r="AV205" s="12" t="s">
        <v>21</v>
      </c>
      <c r="AW205" s="12" t="s">
        <v>42</v>
      </c>
      <c r="AX205" s="12" t="s">
        <v>90</v>
      </c>
      <c r="AY205" s="146" t="s">
        <v>131</v>
      </c>
    </row>
    <row r="206" spans="2:65" s="1" customFormat="1" ht="16.5" customHeight="1">
      <c r="B206" s="33"/>
      <c r="C206" s="128" t="s">
        <v>380</v>
      </c>
      <c r="D206" s="128" t="s">
        <v>134</v>
      </c>
      <c r="E206" s="129" t="s">
        <v>381</v>
      </c>
      <c r="F206" s="130" t="s">
        <v>382</v>
      </c>
      <c r="G206" s="131" t="s">
        <v>263</v>
      </c>
      <c r="H206" s="132">
        <v>10</v>
      </c>
      <c r="I206" s="133"/>
      <c r="J206" s="134">
        <f>ROUND(I206*H206,2)</f>
        <v>0</v>
      </c>
      <c r="K206" s="130" t="s">
        <v>188</v>
      </c>
      <c r="L206" s="33"/>
      <c r="M206" s="135" t="s">
        <v>44</v>
      </c>
      <c r="N206" s="136" t="s">
        <v>53</v>
      </c>
      <c r="P206" s="137">
        <f>O206*H206</f>
        <v>0</v>
      </c>
      <c r="Q206" s="137">
        <v>1E-05</v>
      </c>
      <c r="R206" s="137">
        <f>Q206*H206</f>
        <v>0.0001</v>
      </c>
      <c r="S206" s="137">
        <v>0</v>
      </c>
      <c r="T206" s="138">
        <f>S206*H206</f>
        <v>0</v>
      </c>
      <c r="AR206" s="139" t="s">
        <v>152</v>
      </c>
      <c r="AT206" s="139" t="s">
        <v>134</v>
      </c>
      <c r="AU206" s="139" t="s">
        <v>21</v>
      </c>
      <c r="AY206" s="17" t="s">
        <v>131</v>
      </c>
      <c r="BE206" s="140">
        <f>IF(N206="základní",J206,0)</f>
        <v>0</v>
      </c>
      <c r="BF206" s="140">
        <f>IF(N206="snížená",J206,0)</f>
        <v>0</v>
      </c>
      <c r="BG206" s="140">
        <f>IF(N206="zákl. přenesená",J206,0)</f>
        <v>0</v>
      </c>
      <c r="BH206" s="140">
        <f>IF(N206="sníž. přenesená",J206,0)</f>
        <v>0</v>
      </c>
      <c r="BI206" s="140">
        <f>IF(N206="nulová",J206,0)</f>
        <v>0</v>
      </c>
      <c r="BJ206" s="17" t="s">
        <v>90</v>
      </c>
      <c r="BK206" s="140">
        <f>ROUND(I206*H206,2)</f>
        <v>0</v>
      </c>
      <c r="BL206" s="17" t="s">
        <v>152</v>
      </c>
      <c r="BM206" s="139" t="s">
        <v>383</v>
      </c>
    </row>
    <row r="207" spans="2:47" s="1" customFormat="1" ht="10.2">
      <c r="B207" s="33"/>
      <c r="D207" s="155" t="s">
        <v>190</v>
      </c>
      <c r="F207" s="156" t="s">
        <v>384</v>
      </c>
      <c r="I207" s="143"/>
      <c r="L207" s="33"/>
      <c r="M207" s="144"/>
      <c r="T207" s="54"/>
      <c r="AT207" s="17" t="s">
        <v>190</v>
      </c>
      <c r="AU207" s="17" t="s">
        <v>21</v>
      </c>
    </row>
    <row r="208" spans="2:51" s="12" customFormat="1" ht="10.2">
      <c r="B208" s="145"/>
      <c r="D208" s="141" t="s">
        <v>145</v>
      </c>
      <c r="E208" s="146" t="s">
        <v>44</v>
      </c>
      <c r="F208" s="147" t="s">
        <v>385</v>
      </c>
      <c r="H208" s="148">
        <v>10</v>
      </c>
      <c r="I208" s="149"/>
      <c r="L208" s="145"/>
      <c r="M208" s="150"/>
      <c r="T208" s="151"/>
      <c r="AT208" s="146" t="s">
        <v>145</v>
      </c>
      <c r="AU208" s="146" t="s">
        <v>21</v>
      </c>
      <c r="AV208" s="12" t="s">
        <v>21</v>
      </c>
      <c r="AW208" s="12" t="s">
        <v>42</v>
      </c>
      <c r="AX208" s="12" t="s">
        <v>90</v>
      </c>
      <c r="AY208" s="146" t="s">
        <v>131</v>
      </c>
    </row>
    <row r="209" spans="2:65" s="1" customFormat="1" ht="21.75" customHeight="1">
      <c r="B209" s="33"/>
      <c r="C209" s="128" t="s">
        <v>386</v>
      </c>
      <c r="D209" s="128" t="s">
        <v>134</v>
      </c>
      <c r="E209" s="129" t="s">
        <v>387</v>
      </c>
      <c r="F209" s="130" t="s">
        <v>388</v>
      </c>
      <c r="G209" s="131" t="s">
        <v>263</v>
      </c>
      <c r="H209" s="132">
        <v>10</v>
      </c>
      <c r="I209" s="133"/>
      <c r="J209" s="134">
        <f>ROUND(I209*H209,2)</f>
        <v>0</v>
      </c>
      <c r="K209" s="130" t="s">
        <v>188</v>
      </c>
      <c r="L209" s="33"/>
      <c r="M209" s="135" t="s">
        <v>44</v>
      </c>
      <c r="N209" s="136" t="s">
        <v>53</v>
      </c>
      <c r="P209" s="137">
        <f>O209*H209</f>
        <v>0</v>
      </c>
      <c r="Q209" s="137">
        <v>7E-05</v>
      </c>
      <c r="R209" s="137">
        <f>Q209*H209</f>
        <v>0.0006999999999999999</v>
      </c>
      <c r="S209" s="137">
        <v>0</v>
      </c>
      <c r="T209" s="138">
        <f>S209*H209</f>
        <v>0</v>
      </c>
      <c r="AR209" s="139" t="s">
        <v>152</v>
      </c>
      <c r="AT209" s="139" t="s">
        <v>134</v>
      </c>
      <c r="AU209" s="139" t="s">
        <v>21</v>
      </c>
      <c r="AY209" s="17" t="s">
        <v>131</v>
      </c>
      <c r="BE209" s="140">
        <f>IF(N209="základní",J209,0)</f>
        <v>0</v>
      </c>
      <c r="BF209" s="140">
        <f>IF(N209="snížená",J209,0)</f>
        <v>0</v>
      </c>
      <c r="BG209" s="140">
        <f>IF(N209="zákl. přenesená",J209,0)</f>
        <v>0</v>
      </c>
      <c r="BH209" s="140">
        <f>IF(N209="sníž. přenesená",J209,0)</f>
        <v>0</v>
      </c>
      <c r="BI209" s="140">
        <f>IF(N209="nulová",J209,0)</f>
        <v>0</v>
      </c>
      <c r="BJ209" s="17" t="s">
        <v>90</v>
      </c>
      <c r="BK209" s="140">
        <f>ROUND(I209*H209,2)</f>
        <v>0</v>
      </c>
      <c r="BL209" s="17" t="s">
        <v>152</v>
      </c>
      <c r="BM209" s="139" t="s">
        <v>389</v>
      </c>
    </row>
    <row r="210" spans="2:47" s="1" customFormat="1" ht="10.2">
      <c r="B210" s="33"/>
      <c r="D210" s="155" t="s">
        <v>190</v>
      </c>
      <c r="F210" s="156" t="s">
        <v>390</v>
      </c>
      <c r="I210" s="143"/>
      <c r="L210" s="33"/>
      <c r="M210" s="144"/>
      <c r="T210" s="54"/>
      <c r="AT210" s="17" t="s">
        <v>190</v>
      </c>
      <c r="AU210" s="17" t="s">
        <v>21</v>
      </c>
    </row>
    <row r="211" spans="2:51" s="12" customFormat="1" ht="10.2">
      <c r="B211" s="145"/>
      <c r="D211" s="141" t="s">
        <v>145</v>
      </c>
      <c r="E211" s="146" t="s">
        <v>44</v>
      </c>
      <c r="F211" s="147" t="s">
        <v>385</v>
      </c>
      <c r="H211" s="148">
        <v>10</v>
      </c>
      <c r="I211" s="149"/>
      <c r="L211" s="145"/>
      <c r="M211" s="150"/>
      <c r="T211" s="151"/>
      <c r="AT211" s="146" t="s">
        <v>145</v>
      </c>
      <c r="AU211" s="146" t="s">
        <v>21</v>
      </c>
      <c r="AV211" s="12" t="s">
        <v>21</v>
      </c>
      <c r="AW211" s="12" t="s">
        <v>42</v>
      </c>
      <c r="AX211" s="12" t="s">
        <v>90</v>
      </c>
      <c r="AY211" s="146" t="s">
        <v>131</v>
      </c>
    </row>
    <row r="212" spans="2:65" s="1" customFormat="1" ht="16.5" customHeight="1">
      <c r="B212" s="33"/>
      <c r="C212" s="128" t="s">
        <v>146</v>
      </c>
      <c r="D212" s="128" t="s">
        <v>134</v>
      </c>
      <c r="E212" s="129" t="s">
        <v>391</v>
      </c>
      <c r="F212" s="130" t="s">
        <v>392</v>
      </c>
      <c r="G212" s="131" t="s">
        <v>197</v>
      </c>
      <c r="H212" s="132">
        <v>2.378</v>
      </c>
      <c r="I212" s="133"/>
      <c r="J212" s="134">
        <f>ROUND(I212*H212,2)</f>
        <v>0</v>
      </c>
      <c r="K212" s="130" t="s">
        <v>188</v>
      </c>
      <c r="L212" s="33"/>
      <c r="M212" s="135" t="s">
        <v>44</v>
      </c>
      <c r="N212" s="136" t="s">
        <v>53</v>
      </c>
      <c r="P212" s="137">
        <f>O212*H212</f>
        <v>0</v>
      </c>
      <c r="Q212" s="137">
        <v>0</v>
      </c>
      <c r="R212" s="137">
        <f>Q212*H212</f>
        <v>0</v>
      </c>
      <c r="S212" s="137">
        <v>2.4</v>
      </c>
      <c r="T212" s="138">
        <f>S212*H212</f>
        <v>5.7072</v>
      </c>
      <c r="AR212" s="139" t="s">
        <v>152</v>
      </c>
      <c r="AT212" s="139" t="s">
        <v>134</v>
      </c>
      <c r="AU212" s="139" t="s">
        <v>21</v>
      </c>
      <c r="AY212" s="17" t="s">
        <v>131</v>
      </c>
      <c r="BE212" s="140">
        <f>IF(N212="základní",J212,0)</f>
        <v>0</v>
      </c>
      <c r="BF212" s="140">
        <f>IF(N212="snížená",J212,0)</f>
        <v>0</v>
      </c>
      <c r="BG212" s="140">
        <f>IF(N212="zákl. přenesená",J212,0)</f>
        <v>0</v>
      </c>
      <c r="BH212" s="140">
        <f>IF(N212="sníž. přenesená",J212,0)</f>
        <v>0</v>
      </c>
      <c r="BI212" s="140">
        <f>IF(N212="nulová",J212,0)</f>
        <v>0</v>
      </c>
      <c r="BJ212" s="17" t="s">
        <v>90</v>
      </c>
      <c r="BK212" s="140">
        <f>ROUND(I212*H212,2)</f>
        <v>0</v>
      </c>
      <c r="BL212" s="17" t="s">
        <v>152</v>
      </c>
      <c r="BM212" s="139" t="s">
        <v>393</v>
      </c>
    </row>
    <row r="213" spans="2:47" s="1" customFormat="1" ht="10.2">
      <c r="B213" s="33"/>
      <c r="D213" s="155" t="s">
        <v>190</v>
      </c>
      <c r="F213" s="156" t="s">
        <v>394</v>
      </c>
      <c r="I213" s="143"/>
      <c r="L213" s="33"/>
      <c r="M213" s="144"/>
      <c r="T213" s="54"/>
      <c r="AT213" s="17" t="s">
        <v>190</v>
      </c>
      <c r="AU213" s="17" t="s">
        <v>21</v>
      </c>
    </row>
    <row r="214" spans="2:51" s="12" customFormat="1" ht="10.2">
      <c r="B214" s="145"/>
      <c r="D214" s="141" t="s">
        <v>145</v>
      </c>
      <c r="E214" s="146" t="s">
        <v>44</v>
      </c>
      <c r="F214" s="147" t="s">
        <v>395</v>
      </c>
      <c r="H214" s="148">
        <v>0.646</v>
      </c>
      <c r="I214" s="149"/>
      <c r="L214" s="145"/>
      <c r="M214" s="150"/>
      <c r="T214" s="151"/>
      <c r="AT214" s="146" t="s">
        <v>145</v>
      </c>
      <c r="AU214" s="146" t="s">
        <v>21</v>
      </c>
      <c r="AV214" s="12" t="s">
        <v>21</v>
      </c>
      <c r="AW214" s="12" t="s">
        <v>42</v>
      </c>
      <c r="AX214" s="12" t="s">
        <v>82</v>
      </c>
      <c r="AY214" s="146" t="s">
        <v>131</v>
      </c>
    </row>
    <row r="215" spans="2:51" s="12" customFormat="1" ht="10.2">
      <c r="B215" s="145"/>
      <c r="D215" s="141" t="s">
        <v>145</v>
      </c>
      <c r="E215" s="146" t="s">
        <v>44</v>
      </c>
      <c r="F215" s="147" t="s">
        <v>396</v>
      </c>
      <c r="H215" s="148">
        <v>0.778</v>
      </c>
      <c r="I215" s="149"/>
      <c r="L215" s="145"/>
      <c r="M215" s="150"/>
      <c r="T215" s="151"/>
      <c r="AT215" s="146" t="s">
        <v>145</v>
      </c>
      <c r="AU215" s="146" t="s">
        <v>21</v>
      </c>
      <c r="AV215" s="12" t="s">
        <v>21</v>
      </c>
      <c r="AW215" s="12" t="s">
        <v>42</v>
      </c>
      <c r="AX215" s="12" t="s">
        <v>82</v>
      </c>
      <c r="AY215" s="146" t="s">
        <v>131</v>
      </c>
    </row>
    <row r="216" spans="2:51" s="12" customFormat="1" ht="10.2">
      <c r="B216" s="145"/>
      <c r="D216" s="141" t="s">
        <v>145</v>
      </c>
      <c r="E216" s="146" t="s">
        <v>44</v>
      </c>
      <c r="F216" s="147" t="s">
        <v>397</v>
      </c>
      <c r="H216" s="148">
        <v>0.477</v>
      </c>
      <c r="I216" s="149"/>
      <c r="L216" s="145"/>
      <c r="M216" s="150"/>
      <c r="T216" s="151"/>
      <c r="AT216" s="146" t="s">
        <v>145</v>
      </c>
      <c r="AU216" s="146" t="s">
        <v>21</v>
      </c>
      <c r="AV216" s="12" t="s">
        <v>21</v>
      </c>
      <c r="AW216" s="12" t="s">
        <v>42</v>
      </c>
      <c r="AX216" s="12" t="s">
        <v>82</v>
      </c>
      <c r="AY216" s="146" t="s">
        <v>131</v>
      </c>
    </row>
    <row r="217" spans="2:51" s="12" customFormat="1" ht="10.2">
      <c r="B217" s="145"/>
      <c r="D217" s="141" t="s">
        <v>145</v>
      </c>
      <c r="E217" s="146" t="s">
        <v>44</v>
      </c>
      <c r="F217" s="147" t="s">
        <v>397</v>
      </c>
      <c r="H217" s="148">
        <v>0.477</v>
      </c>
      <c r="I217" s="149"/>
      <c r="L217" s="145"/>
      <c r="M217" s="150"/>
      <c r="T217" s="151"/>
      <c r="AT217" s="146" t="s">
        <v>145</v>
      </c>
      <c r="AU217" s="146" t="s">
        <v>21</v>
      </c>
      <c r="AV217" s="12" t="s">
        <v>21</v>
      </c>
      <c r="AW217" s="12" t="s">
        <v>42</v>
      </c>
      <c r="AX217" s="12" t="s">
        <v>82</v>
      </c>
      <c r="AY217" s="146" t="s">
        <v>131</v>
      </c>
    </row>
    <row r="218" spans="2:51" s="13" customFormat="1" ht="10.2">
      <c r="B218" s="157"/>
      <c r="D218" s="141" t="s">
        <v>145</v>
      </c>
      <c r="E218" s="158" t="s">
        <v>44</v>
      </c>
      <c r="F218" s="159" t="s">
        <v>202</v>
      </c>
      <c r="H218" s="160">
        <v>2.3779999999999997</v>
      </c>
      <c r="I218" s="161"/>
      <c r="L218" s="157"/>
      <c r="M218" s="162"/>
      <c r="T218" s="163"/>
      <c r="AT218" s="158" t="s">
        <v>145</v>
      </c>
      <c r="AU218" s="158" t="s">
        <v>21</v>
      </c>
      <c r="AV218" s="13" t="s">
        <v>152</v>
      </c>
      <c r="AW218" s="13" t="s">
        <v>42</v>
      </c>
      <c r="AX218" s="13" t="s">
        <v>90</v>
      </c>
      <c r="AY218" s="158" t="s">
        <v>131</v>
      </c>
    </row>
    <row r="219" spans="2:65" s="1" customFormat="1" ht="16.5" customHeight="1">
      <c r="B219" s="33"/>
      <c r="C219" s="128" t="s">
        <v>398</v>
      </c>
      <c r="D219" s="128" t="s">
        <v>134</v>
      </c>
      <c r="E219" s="129" t="s">
        <v>399</v>
      </c>
      <c r="F219" s="130" t="s">
        <v>400</v>
      </c>
      <c r="G219" s="131" t="s">
        <v>197</v>
      </c>
      <c r="H219" s="132">
        <v>0.086</v>
      </c>
      <c r="I219" s="133"/>
      <c r="J219" s="134">
        <f>ROUND(I219*H219,2)</f>
        <v>0</v>
      </c>
      <c r="K219" s="130" t="s">
        <v>188</v>
      </c>
      <c r="L219" s="33"/>
      <c r="M219" s="135" t="s">
        <v>44</v>
      </c>
      <c r="N219" s="136" t="s">
        <v>53</v>
      </c>
      <c r="P219" s="137">
        <f>O219*H219</f>
        <v>0</v>
      </c>
      <c r="Q219" s="137">
        <v>0</v>
      </c>
      <c r="R219" s="137">
        <f>Q219*H219</f>
        <v>0</v>
      </c>
      <c r="S219" s="137">
        <v>2.2</v>
      </c>
      <c r="T219" s="138">
        <f>S219*H219</f>
        <v>0.1892</v>
      </c>
      <c r="AR219" s="139" t="s">
        <v>152</v>
      </c>
      <c r="AT219" s="139" t="s">
        <v>134</v>
      </c>
      <c r="AU219" s="139" t="s">
        <v>21</v>
      </c>
      <c r="AY219" s="17" t="s">
        <v>131</v>
      </c>
      <c r="BE219" s="140">
        <f>IF(N219="základní",J219,0)</f>
        <v>0</v>
      </c>
      <c r="BF219" s="140">
        <f>IF(N219="snížená",J219,0)</f>
        <v>0</v>
      </c>
      <c r="BG219" s="140">
        <f>IF(N219="zákl. přenesená",J219,0)</f>
        <v>0</v>
      </c>
      <c r="BH219" s="140">
        <f>IF(N219="sníž. přenesená",J219,0)</f>
        <v>0</v>
      </c>
      <c r="BI219" s="140">
        <f>IF(N219="nulová",J219,0)</f>
        <v>0</v>
      </c>
      <c r="BJ219" s="17" t="s">
        <v>90</v>
      </c>
      <c r="BK219" s="140">
        <f>ROUND(I219*H219,2)</f>
        <v>0</v>
      </c>
      <c r="BL219" s="17" t="s">
        <v>152</v>
      </c>
      <c r="BM219" s="139" t="s">
        <v>401</v>
      </c>
    </row>
    <row r="220" spans="2:47" s="1" customFormat="1" ht="10.2">
      <c r="B220" s="33"/>
      <c r="D220" s="155" t="s">
        <v>190</v>
      </c>
      <c r="F220" s="156" t="s">
        <v>402</v>
      </c>
      <c r="I220" s="143"/>
      <c r="L220" s="33"/>
      <c r="M220" s="144"/>
      <c r="T220" s="54"/>
      <c r="AT220" s="17" t="s">
        <v>190</v>
      </c>
      <c r="AU220" s="17" t="s">
        <v>21</v>
      </c>
    </row>
    <row r="221" spans="2:51" s="12" customFormat="1" ht="10.2">
      <c r="B221" s="145"/>
      <c r="D221" s="141" t="s">
        <v>145</v>
      </c>
      <c r="E221" s="146" t="s">
        <v>44</v>
      </c>
      <c r="F221" s="147" t="s">
        <v>403</v>
      </c>
      <c r="H221" s="148">
        <v>0.086</v>
      </c>
      <c r="I221" s="149"/>
      <c r="L221" s="145"/>
      <c r="M221" s="150"/>
      <c r="T221" s="151"/>
      <c r="AT221" s="146" t="s">
        <v>145</v>
      </c>
      <c r="AU221" s="146" t="s">
        <v>21</v>
      </c>
      <c r="AV221" s="12" t="s">
        <v>21</v>
      </c>
      <c r="AW221" s="12" t="s">
        <v>42</v>
      </c>
      <c r="AX221" s="12" t="s">
        <v>90</v>
      </c>
      <c r="AY221" s="146" t="s">
        <v>131</v>
      </c>
    </row>
    <row r="222" spans="2:65" s="1" customFormat="1" ht="16.5" customHeight="1">
      <c r="B222" s="33"/>
      <c r="C222" s="128" t="s">
        <v>152</v>
      </c>
      <c r="D222" s="128" t="s">
        <v>134</v>
      </c>
      <c r="E222" s="129" t="s">
        <v>404</v>
      </c>
      <c r="F222" s="130" t="s">
        <v>405</v>
      </c>
      <c r="G222" s="131" t="s">
        <v>187</v>
      </c>
      <c r="H222" s="132">
        <v>23.384</v>
      </c>
      <c r="I222" s="133"/>
      <c r="J222" s="134">
        <f>ROUND(I222*H222,2)</f>
        <v>0</v>
      </c>
      <c r="K222" s="130" t="s">
        <v>188</v>
      </c>
      <c r="L222" s="33"/>
      <c r="M222" s="135" t="s">
        <v>44</v>
      </c>
      <c r="N222" s="136" t="s">
        <v>53</v>
      </c>
      <c r="P222" s="137">
        <f>O222*H222</f>
        <v>0</v>
      </c>
      <c r="Q222" s="137">
        <v>0</v>
      </c>
      <c r="R222" s="137">
        <f>Q222*H222</f>
        <v>0</v>
      </c>
      <c r="S222" s="137">
        <v>0</v>
      </c>
      <c r="T222" s="138">
        <f>S222*H222</f>
        <v>0</v>
      </c>
      <c r="AR222" s="139" t="s">
        <v>152</v>
      </c>
      <c r="AT222" s="139" t="s">
        <v>134</v>
      </c>
      <c r="AU222" s="139" t="s">
        <v>21</v>
      </c>
      <c r="AY222" s="17" t="s">
        <v>131</v>
      </c>
      <c r="BE222" s="140">
        <f>IF(N222="základní",J222,0)</f>
        <v>0</v>
      </c>
      <c r="BF222" s="140">
        <f>IF(N222="snížená",J222,0)</f>
        <v>0</v>
      </c>
      <c r="BG222" s="140">
        <f>IF(N222="zákl. přenesená",J222,0)</f>
        <v>0</v>
      </c>
      <c r="BH222" s="140">
        <f>IF(N222="sníž. přenesená",J222,0)</f>
        <v>0</v>
      </c>
      <c r="BI222" s="140">
        <f>IF(N222="nulová",J222,0)</f>
        <v>0</v>
      </c>
      <c r="BJ222" s="17" t="s">
        <v>90</v>
      </c>
      <c r="BK222" s="140">
        <f>ROUND(I222*H222,2)</f>
        <v>0</v>
      </c>
      <c r="BL222" s="17" t="s">
        <v>152</v>
      </c>
      <c r="BM222" s="139" t="s">
        <v>406</v>
      </c>
    </row>
    <row r="223" spans="2:47" s="1" customFormat="1" ht="10.2">
      <c r="B223" s="33"/>
      <c r="D223" s="155" t="s">
        <v>190</v>
      </c>
      <c r="F223" s="156" t="s">
        <v>407</v>
      </c>
      <c r="I223" s="143"/>
      <c r="L223" s="33"/>
      <c r="M223" s="144"/>
      <c r="T223" s="54"/>
      <c r="AT223" s="17" t="s">
        <v>190</v>
      </c>
      <c r="AU223" s="17" t="s">
        <v>21</v>
      </c>
    </row>
    <row r="224" spans="2:51" s="12" customFormat="1" ht="10.2">
      <c r="B224" s="145"/>
      <c r="D224" s="141" t="s">
        <v>145</v>
      </c>
      <c r="E224" s="146" t="s">
        <v>44</v>
      </c>
      <c r="F224" s="147" t="s">
        <v>408</v>
      </c>
      <c r="H224" s="148">
        <v>13.85</v>
      </c>
      <c r="I224" s="149"/>
      <c r="L224" s="145"/>
      <c r="M224" s="150"/>
      <c r="T224" s="151"/>
      <c r="AT224" s="146" t="s">
        <v>145</v>
      </c>
      <c r="AU224" s="146" t="s">
        <v>21</v>
      </c>
      <c r="AV224" s="12" t="s">
        <v>21</v>
      </c>
      <c r="AW224" s="12" t="s">
        <v>42</v>
      </c>
      <c r="AX224" s="12" t="s">
        <v>82</v>
      </c>
      <c r="AY224" s="146" t="s">
        <v>131</v>
      </c>
    </row>
    <row r="225" spans="2:51" s="12" customFormat="1" ht="10.2">
      <c r="B225" s="145"/>
      <c r="D225" s="141" t="s">
        <v>145</v>
      </c>
      <c r="E225" s="146" t="s">
        <v>44</v>
      </c>
      <c r="F225" s="147" t="s">
        <v>409</v>
      </c>
      <c r="H225" s="148">
        <v>9.534</v>
      </c>
      <c r="I225" s="149"/>
      <c r="L225" s="145"/>
      <c r="M225" s="150"/>
      <c r="T225" s="151"/>
      <c r="AT225" s="146" t="s">
        <v>145</v>
      </c>
      <c r="AU225" s="146" t="s">
        <v>21</v>
      </c>
      <c r="AV225" s="12" t="s">
        <v>21</v>
      </c>
      <c r="AW225" s="12" t="s">
        <v>42</v>
      </c>
      <c r="AX225" s="12" t="s">
        <v>82</v>
      </c>
      <c r="AY225" s="146" t="s">
        <v>131</v>
      </c>
    </row>
    <row r="226" spans="2:51" s="13" customFormat="1" ht="10.2">
      <c r="B226" s="157"/>
      <c r="D226" s="141" t="s">
        <v>145</v>
      </c>
      <c r="E226" s="158" t="s">
        <v>44</v>
      </c>
      <c r="F226" s="159" t="s">
        <v>202</v>
      </c>
      <c r="H226" s="160">
        <v>23.384</v>
      </c>
      <c r="I226" s="161"/>
      <c r="L226" s="157"/>
      <c r="M226" s="162"/>
      <c r="T226" s="163"/>
      <c r="AT226" s="158" t="s">
        <v>145</v>
      </c>
      <c r="AU226" s="158" t="s">
        <v>21</v>
      </c>
      <c r="AV226" s="13" t="s">
        <v>152</v>
      </c>
      <c r="AW226" s="13" t="s">
        <v>42</v>
      </c>
      <c r="AX226" s="13" t="s">
        <v>90</v>
      </c>
      <c r="AY226" s="158" t="s">
        <v>131</v>
      </c>
    </row>
    <row r="227" spans="2:65" s="1" customFormat="1" ht="21.75" customHeight="1">
      <c r="B227" s="33"/>
      <c r="C227" s="128" t="s">
        <v>410</v>
      </c>
      <c r="D227" s="128" t="s">
        <v>134</v>
      </c>
      <c r="E227" s="129" t="s">
        <v>411</v>
      </c>
      <c r="F227" s="130" t="s">
        <v>412</v>
      </c>
      <c r="G227" s="131" t="s">
        <v>207</v>
      </c>
      <c r="H227" s="132">
        <v>7.172</v>
      </c>
      <c r="I227" s="133"/>
      <c r="J227" s="134">
        <f>ROUND(I227*H227,2)</f>
        <v>0</v>
      </c>
      <c r="K227" s="130" t="s">
        <v>188</v>
      </c>
      <c r="L227" s="33"/>
      <c r="M227" s="135" t="s">
        <v>44</v>
      </c>
      <c r="N227" s="136" t="s">
        <v>53</v>
      </c>
      <c r="P227" s="137">
        <f>O227*H227</f>
        <v>0</v>
      </c>
      <c r="Q227" s="137">
        <v>0</v>
      </c>
      <c r="R227" s="137">
        <f>Q227*H227</f>
        <v>0</v>
      </c>
      <c r="S227" s="137">
        <v>1</v>
      </c>
      <c r="T227" s="138">
        <f>S227*H227</f>
        <v>7.172</v>
      </c>
      <c r="AR227" s="139" t="s">
        <v>152</v>
      </c>
      <c r="AT227" s="139" t="s">
        <v>134</v>
      </c>
      <c r="AU227" s="139" t="s">
        <v>21</v>
      </c>
      <c r="AY227" s="17" t="s">
        <v>131</v>
      </c>
      <c r="BE227" s="140">
        <f>IF(N227="základní",J227,0)</f>
        <v>0</v>
      </c>
      <c r="BF227" s="140">
        <f>IF(N227="snížená",J227,0)</f>
        <v>0</v>
      </c>
      <c r="BG227" s="140">
        <f>IF(N227="zákl. přenesená",J227,0)</f>
        <v>0</v>
      </c>
      <c r="BH227" s="140">
        <f>IF(N227="sníž. přenesená",J227,0)</f>
        <v>0</v>
      </c>
      <c r="BI227" s="140">
        <f>IF(N227="nulová",J227,0)</f>
        <v>0</v>
      </c>
      <c r="BJ227" s="17" t="s">
        <v>90</v>
      </c>
      <c r="BK227" s="140">
        <f>ROUND(I227*H227,2)</f>
        <v>0</v>
      </c>
      <c r="BL227" s="17" t="s">
        <v>152</v>
      </c>
      <c r="BM227" s="139" t="s">
        <v>413</v>
      </c>
    </row>
    <row r="228" spans="2:47" s="1" customFormat="1" ht="10.2">
      <c r="B228" s="33"/>
      <c r="D228" s="155" t="s">
        <v>190</v>
      </c>
      <c r="F228" s="156" t="s">
        <v>414</v>
      </c>
      <c r="I228" s="143"/>
      <c r="L228" s="33"/>
      <c r="M228" s="144"/>
      <c r="T228" s="54"/>
      <c r="AT228" s="17" t="s">
        <v>190</v>
      </c>
      <c r="AU228" s="17" t="s">
        <v>21</v>
      </c>
    </row>
    <row r="229" spans="2:51" s="12" customFormat="1" ht="10.2">
      <c r="B229" s="145"/>
      <c r="D229" s="141" t="s">
        <v>145</v>
      </c>
      <c r="E229" s="146" t="s">
        <v>44</v>
      </c>
      <c r="F229" s="147" t="s">
        <v>230</v>
      </c>
      <c r="H229" s="148">
        <v>7.172</v>
      </c>
      <c r="I229" s="149"/>
      <c r="L229" s="145"/>
      <c r="M229" s="150"/>
      <c r="T229" s="151"/>
      <c r="AT229" s="146" t="s">
        <v>145</v>
      </c>
      <c r="AU229" s="146" t="s">
        <v>21</v>
      </c>
      <c r="AV229" s="12" t="s">
        <v>21</v>
      </c>
      <c r="AW229" s="12" t="s">
        <v>42</v>
      </c>
      <c r="AX229" s="12" t="s">
        <v>90</v>
      </c>
      <c r="AY229" s="146" t="s">
        <v>131</v>
      </c>
    </row>
    <row r="230" spans="2:65" s="1" customFormat="1" ht="21.75" customHeight="1">
      <c r="B230" s="33"/>
      <c r="C230" s="128" t="s">
        <v>415</v>
      </c>
      <c r="D230" s="128" t="s">
        <v>134</v>
      </c>
      <c r="E230" s="129" t="s">
        <v>416</v>
      </c>
      <c r="F230" s="130" t="s">
        <v>417</v>
      </c>
      <c r="G230" s="131" t="s">
        <v>187</v>
      </c>
      <c r="H230" s="132">
        <v>284.425</v>
      </c>
      <c r="I230" s="133"/>
      <c r="J230" s="134">
        <f>ROUND(I230*H230,2)</f>
        <v>0</v>
      </c>
      <c r="K230" s="130" t="s">
        <v>188</v>
      </c>
      <c r="L230" s="33"/>
      <c r="M230" s="135" t="s">
        <v>44</v>
      </c>
      <c r="N230" s="136" t="s">
        <v>53</v>
      </c>
      <c r="P230" s="137">
        <f>O230*H230</f>
        <v>0</v>
      </c>
      <c r="Q230" s="137">
        <v>0</v>
      </c>
      <c r="R230" s="137">
        <f>Q230*H230</f>
        <v>0</v>
      </c>
      <c r="S230" s="137">
        <v>0</v>
      </c>
      <c r="T230" s="138">
        <f>S230*H230</f>
        <v>0</v>
      </c>
      <c r="AR230" s="139" t="s">
        <v>152</v>
      </c>
      <c r="AT230" s="139" t="s">
        <v>134</v>
      </c>
      <c r="AU230" s="139" t="s">
        <v>21</v>
      </c>
      <c r="AY230" s="17" t="s">
        <v>131</v>
      </c>
      <c r="BE230" s="140">
        <f>IF(N230="základní",J230,0)</f>
        <v>0</v>
      </c>
      <c r="BF230" s="140">
        <f>IF(N230="snížená",J230,0)</f>
        <v>0</v>
      </c>
      <c r="BG230" s="140">
        <f>IF(N230="zákl. přenesená",J230,0)</f>
        <v>0</v>
      </c>
      <c r="BH230" s="140">
        <f>IF(N230="sníž. přenesená",J230,0)</f>
        <v>0</v>
      </c>
      <c r="BI230" s="140">
        <f>IF(N230="nulová",J230,0)</f>
        <v>0</v>
      </c>
      <c r="BJ230" s="17" t="s">
        <v>90</v>
      </c>
      <c r="BK230" s="140">
        <f>ROUND(I230*H230,2)</f>
        <v>0</v>
      </c>
      <c r="BL230" s="17" t="s">
        <v>152</v>
      </c>
      <c r="BM230" s="139" t="s">
        <v>418</v>
      </c>
    </row>
    <row r="231" spans="2:47" s="1" customFormat="1" ht="10.2">
      <c r="B231" s="33"/>
      <c r="D231" s="155" t="s">
        <v>190</v>
      </c>
      <c r="F231" s="156" t="s">
        <v>419</v>
      </c>
      <c r="I231" s="143"/>
      <c r="L231" s="33"/>
      <c r="M231" s="144"/>
      <c r="T231" s="54"/>
      <c r="AT231" s="17" t="s">
        <v>190</v>
      </c>
      <c r="AU231" s="17" t="s">
        <v>21</v>
      </c>
    </row>
    <row r="232" spans="2:51" s="12" customFormat="1" ht="10.2">
      <c r="B232" s="145"/>
      <c r="D232" s="141" t="s">
        <v>145</v>
      </c>
      <c r="E232" s="146" t="s">
        <v>44</v>
      </c>
      <c r="F232" s="147" t="s">
        <v>420</v>
      </c>
      <c r="H232" s="148">
        <v>284.425</v>
      </c>
      <c r="I232" s="149"/>
      <c r="L232" s="145"/>
      <c r="M232" s="150"/>
      <c r="T232" s="151"/>
      <c r="AT232" s="146" t="s">
        <v>145</v>
      </c>
      <c r="AU232" s="146" t="s">
        <v>21</v>
      </c>
      <c r="AV232" s="12" t="s">
        <v>21</v>
      </c>
      <c r="AW232" s="12" t="s">
        <v>42</v>
      </c>
      <c r="AX232" s="12" t="s">
        <v>90</v>
      </c>
      <c r="AY232" s="146" t="s">
        <v>131</v>
      </c>
    </row>
    <row r="233" spans="2:65" s="1" customFormat="1" ht="24.15" customHeight="1">
      <c r="B233" s="33"/>
      <c r="C233" s="128" t="s">
        <v>421</v>
      </c>
      <c r="D233" s="128" t="s">
        <v>134</v>
      </c>
      <c r="E233" s="129" t="s">
        <v>422</v>
      </c>
      <c r="F233" s="130" t="s">
        <v>423</v>
      </c>
      <c r="G233" s="131" t="s">
        <v>187</v>
      </c>
      <c r="H233" s="132">
        <v>12.903</v>
      </c>
      <c r="I233" s="133"/>
      <c r="J233" s="134">
        <f>ROUND(I233*H233,2)</f>
        <v>0</v>
      </c>
      <c r="K233" s="130" t="s">
        <v>188</v>
      </c>
      <c r="L233" s="33"/>
      <c r="M233" s="135" t="s">
        <v>44</v>
      </c>
      <c r="N233" s="136" t="s">
        <v>53</v>
      </c>
      <c r="P233" s="137">
        <f>O233*H233</f>
        <v>0</v>
      </c>
      <c r="Q233" s="137">
        <v>0</v>
      </c>
      <c r="R233" s="137">
        <f>Q233*H233</f>
        <v>0</v>
      </c>
      <c r="S233" s="137">
        <v>0.066</v>
      </c>
      <c r="T233" s="138">
        <f>S233*H233</f>
        <v>0.8515980000000001</v>
      </c>
      <c r="AR233" s="139" t="s">
        <v>152</v>
      </c>
      <c r="AT233" s="139" t="s">
        <v>134</v>
      </c>
      <c r="AU233" s="139" t="s">
        <v>21</v>
      </c>
      <c r="AY233" s="17" t="s">
        <v>131</v>
      </c>
      <c r="BE233" s="140">
        <f>IF(N233="základní",J233,0)</f>
        <v>0</v>
      </c>
      <c r="BF233" s="140">
        <f>IF(N233="snížená",J233,0)</f>
        <v>0</v>
      </c>
      <c r="BG233" s="140">
        <f>IF(N233="zákl. přenesená",J233,0)</f>
        <v>0</v>
      </c>
      <c r="BH233" s="140">
        <f>IF(N233="sníž. přenesená",J233,0)</f>
        <v>0</v>
      </c>
      <c r="BI233" s="140">
        <f>IF(N233="nulová",J233,0)</f>
        <v>0</v>
      </c>
      <c r="BJ233" s="17" t="s">
        <v>90</v>
      </c>
      <c r="BK233" s="140">
        <f>ROUND(I233*H233,2)</f>
        <v>0</v>
      </c>
      <c r="BL233" s="17" t="s">
        <v>152</v>
      </c>
      <c r="BM233" s="139" t="s">
        <v>424</v>
      </c>
    </row>
    <row r="234" spans="2:47" s="1" customFormat="1" ht="10.2">
      <c r="B234" s="33"/>
      <c r="D234" s="155" t="s">
        <v>190</v>
      </c>
      <c r="F234" s="156" t="s">
        <v>425</v>
      </c>
      <c r="I234" s="143"/>
      <c r="L234" s="33"/>
      <c r="M234" s="144"/>
      <c r="T234" s="54"/>
      <c r="AT234" s="17" t="s">
        <v>190</v>
      </c>
      <c r="AU234" s="17" t="s">
        <v>21</v>
      </c>
    </row>
    <row r="235" spans="2:51" s="12" customFormat="1" ht="10.2">
      <c r="B235" s="145"/>
      <c r="D235" s="141" t="s">
        <v>145</v>
      </c>
      <c r="E235" s="146" t="s">
        <v>44</v>
      </c>
      <c r="F235" s="147" t="s">
        <v>426</v>
      </c>
      <c r="H235" s="148">
        <v>12.903</v>
      </c>
      <c r="I235" s="149"/>
      <c r="L235" s="145"/>
      <c r="M235" s="150"/>
      <c r="T235" s="151"/>
      <c r="AT235" s="146" t="s">
        <v>145</v>
      </c>
      <c r="AU235" s="146" t="s">
        <v>21</v>
      </c>
      <c r="AV235" s="12" t="s">
        <v>21</v>
      </c>
      <c r="AW235" s="12" t="s">
        <v>42</v>
      </c>
      <c r="AX235" s="12" t="s">
        <v>90</v>
      </c>
      <c r="AY235" s="146" t="s">
        <v>131</v>
      </c>
    </row>
    <row r="236" spans="2:65" s="1" customFormat="1" ht="24.15" customHeight="1">
      <c r="B236" s="33"/>
      <c r="C236" s="128" t="s">
        <v>427</v>
      </c>
      <c r="D236" s="128" t="s">
        <v>134</v>
      </c>
      <c r="E236" s="129" t="s">
        <v>428</v>
      </c>
      <c r="F236" s="130" t="s">
        <v>429</v>
      </c>
      <c r="G236" s="131" t="s">
        <v>197</v>
      </c>
      <c r="H236" s="132">
        <v>0.357</v>
      </c>
      <c r="I236" s="133"/>
      <c r="J236" s="134">
        <f>ROUND(I236*H236,2)</f>
        <v>0</v>
      </c>
      <c r="K236" s="130" t="s">
        <v>188</v>
      </c>
      <c r="L236" s="33"/>
      <c r="M236" s="135" t="s">
        <v>44</v>
      </c>
      <c r="N236" s="136" t="s">
        <v>53</v>
      </c>
      <c r="P236" s="137">
        <f>O236*H236</f>
        <v>0</v>
      </c>
      <c r="Q236" s="137">
        <v>0</v>
      </c>
      <c r="R236" s="137">
        <f>Q236*H236</f>
        <v>0</v>
      </c>
      <c r="S236" s="137">
        <v>1.5</v>
      </c>
      <c r="T236" s="138">
        <f>S236*H236</f>
        <v>0.5355</v>
      </c>
      <c r="AR236" s="139" t="s">
        <v>152</v>
      </c>
      <c r="AT236" s="139" t="s">
        <v>134</v>
      </c>
      <c r="AU236" s="139" t="s">
        <v>21</v>
      </c>
      <c r="AY236" s="17" t="s">
        <v>131</v>
      </c>
      <c r="BE236" s="140">
        <f>IF(N236="základní",J236,0)</f>
        <v>0</v>
      </c>
      <c r="BF236" s="140">
        <f>IF(N236="snížená",J236,0)</f>
        <v>0</v>
      </c>
      <c r="BG236" s="140">
        <f>IF(N236="zákl. přenesená",J236,0)</f>
        <v>0</v>
      </c>
      <c r="BH236" s="140">
        <f>IF(N236="sníž. přenesená",J236,0)</f>
        <v>0</v>
      </c>
      <c r="BI236" s="140">
        <f>IF(N236="nulová",J236,0)</f>
        <v>0</v>
      </c>
      <c r="BJ236" s="17" t="s">
        <v>90</v>
      </c>
      <c r="BK236" s="140">
        <f>ROUND(I236*H236,2)</f>
        <v>0</v>
      </c>
      <c r="BL236" s="17" t="s">
        <v>152</v>
      </c>
      <c r="BM236" s="139" t="s">
        <v>430</v>
      </c>
    </row>
    <row r="237" spans="2:47" s="1" customFormat="1" ht="10.2">
      <c r="B237" s="33"/>
      <c r="D237" s="155" t="s">
        <v>190</v>
      </c>
      <c r="F237" s="156" t="s">
        <v>431</v>
      </c>
      <c r="I237" s="143"/>
      <c r="L237" s="33"/>
      <c r="M237" s="144"/>
      <c r="T237" s="54"/>
      <c r="AT237" s="17" t="s">
        <v>190</v>
      </c>
      <c r="AU237" s="17" t="s">
        <v>21</v>
      </c>
    </row>
    <row r="238" spans="2:51" s="12" customFormat="1" ht="10.2">
      <c r="B238" s="145"/>
      <c r="D238" s="141" t="s">
        <v>145</v>
      </c>
      <c r="E238" s="146" t="s">
        <v>44</v>
      </c>
      <c r="F238" s="147" t="s">
        <v>432</v>
      </c>
      <c r="H238" s="148">
        <v>0.357</v>
      </c>
      <c r="I238" s="149"/>
      <c r="L238" s="145"/>
      <c r="M238" s="150"/>
      <c r="T238" s="151"/>
      <c r="AT238" s="146" t="s">
        <v>145</v>
      </c>
      <c r="AU238" s="146" t="s">
        <v>21</v>
      </c>
      <c r="AV238" s="12" t="s">
        <v>21</v>
      </c>
      <c r="AW238" s="12" t="s">
        <v>42</v>
      </c>
      <c r="AX238" s="12" t="s">
        <v>90</v>
      </c>
      <c r="AY238" s="146" t="s">
        <v>131</v>
      </c>
    </row>
    <row r="239" spans="2:65" s="1" customFormat="1" ht="24.15" customHeight="1">
      <c r="B239" s="33"/>
      <c r="C239" s="128" t="s">
        <v>294</v>
      </c>
      <c r="D239" s="128" t="s">
        <v>134</v>
      </c>
      <c r="E239" s="129" t="s">
        <v>433</v>
      </c>
      <c r="F239" s="130" t="s">
        <v>434</v>
      </c>
      <c r="G239" s="131" t="s">
        <v>263</v>
      </c>
      <c r="H239" s="132">
        <v>38</v>
      </c>
      <c r="I239" s="133"/>
      <c r="J239" s="134">
        <f>ROUND(I239*H239,2)</f>
        <v>0</v>
      </c>
      <c r="K239" s="130" t="s">
        <v>188</v>
      </c>
      <c r="L239" s="33"/>
      <c r="M239" s="135" t="s">
        <v>44</v>
      </c>
      <c r="N239" s="136" t="s">
        <v>53</v>
      </c>
      <c r="P239" s="137">
        <f>O239*H239</f>
        <v>0</v>
      </c>
      <c r="Q239" s="137">
        <v>0</v>
      </c>
      <c r="R239" s="137">
        <f>Q239*H239</f>
        <v>0</v>
      </c>
      <c r="S239" s="137">
        <v>0.008</v>
      </c>
      <c r="T239" s="138">
        <f>S239*H239</f>
        <v>0.304</v>
      </c>
      <c r="AR239" s="139" t="s">
        <v>152</v>
      </c>
      <c r="AT239" s="139" t="s">
        <v>134</v>
      </c>
      <c r="AU239" s="139" t="s">
        <v>21</v>
      </c>
      <c r="AY239" s="17" t="s">
        <v>131</v>
      </c>
      <c r="BE239" s="140">
        <f>IF(N239="základní",J239,0)</f>
        <v>0</v>
      </c>
      <c r="BF239" s="140">
        <f>IF(N239="snížená",J239,0)</f>
        <v>0</v>
      </c>
      <c r="BG239" s="140">
        <f>IF(N239="zákl. přenesená",J239,0)</f>
        <v>0</v>
      </c>
      <c r="BH239" s="140">
        <f>IF(N239="sníž. přenesená",J239,0)</f>
        <v>0</v>
      </c>
      <c r="BI239" s="140">
        <f>IF(N239="nulová",J239,0)</f>
        <v>0</v>
      </c>
      <c r="BJ239" s="17" t="s">
        <v>90</v>
      </c>
      <c r="BK239" s="140">
        <f>ROUND(I239*H239,2)</f>
        <v>0</v>
      </c>
      <c r="BL239" s="17" t="s">
        <v>152</v>
      </c>
      <c r="BM239" s="139" t="s">
        <v>435</v>
      </c>
    </row>
    <row r="240" spans="2:47" s="1" customFormat="1" ht="10.2">
      <c r="B240" s="33"/>
      <c r="D240" s="155" t="s">
        <v>190</v>
      </c>
      <c r="F240" s="156" t="s">
        <v>436</v>
      </c>
      <c r="I240" s="143"/>
      <c r="L240" s="33"/>
      <c r="M240" s="144"/>
      <c r="T240" s="54"/>
      <c r="AT240" s="17" t="s">
        <v>190</v>
      </c>
      <c r="AU240" s="17" t="s">
        <v>21</v>
      </c>
    </row>
    <row r="241" spans="2:51" s="12" customFormat="1" ht="10.2">
      <c r="B241" s="145"/>
      <c r="D241" s="141" t="s">
        <v>145</v>
      </c>
      <c r="E241" s="146" t="s">
        <v>44</v>
      </c>
      <c r="F241" s="147" t="s">
        <v>437</v>
      </c>
      <c r="H241" s="148">
        <v>38</v>
      </c>
      <c r="I241" s="149"/>
      <c r="L241" s="145"/>
      <c r="M241" s="150"/>
      <c r="T241" s="151"/>
      <c r="AT241" s="146" t="s">
        <v>145</v>
      </c>
      <c r="AU241" s="146" t="s">
        <v>21</v>
      </c>
      <c r="AV241" s="12" t="s">
        <v>21</v>
      </c>
      <c r="AW241" s="12" t="s">
        <v>42</v>
      </c>
      <c r="AX241" s="12" t="s">
        <v>90</v>
      </c>
      <c r="AY241" s="146" t="s">
        <v>131</v>
      </c>
    </row>
    <row r="242" spans="2:65" s="1" customFormat="1" ht="24.15" customHeight="1">
      <c r="B242" s="33"/>
      <c r="C242" s="128" t="s">
        <v>438</v>
      </c>
      <c r="D242" s="128" t="s">
        <v>134</v>
      </c>
      <c r="E242" s="129" t="s">
        <v>439</v>
      </c>
      <c r="F242" s="130" t="s">
        <v>440</v>
      </c>
      <c r="G242" s="131" t="s">
        <v>235</v>
      </c>
      <c r="H242" s="132">
        <v>2</v>
      </c>
      <c r="I242" s="133"/>
      <c r="J242" s="134">
        <f>ROUND(I242*H242,2)</f>
        <v>0</v>
      </c>
      <c r="K242" s="130" t="s">
        <v>188</v>
      </c>
      <c r="L242" s="33"/>
      <c r="M242" s="135" t="s">
        <v>44</v>
      </c>
      <c r="N242" s="136" t="s">
        <v>53</v>
      </c>
      <c r="P242" s="137">
        <f>O242*H242</f>
        <v>0</v>
      </c>
      <c r="Q242" s="137">
        <v>0</v>
      </c>
      <c r="R242" s="137">
        <f>Q242*H242</f>
        <v>0</v>
      </c>
      <c r="S242" s="137">
        <v>0.065</v>
      </c>
      <c r="T242" s="138">
        <f>S242*H242</f>
        <v>0.13</v>
      </c>
      <c r="AR242" s="139" t="s">
        <v>152</v>
      </c>
      <c r="AT242" s="139" t="s">
        <v>134</v>
      </c>
      <c r="AU242" s="139" t="s">
        <v>21</v>
      </c>
      <c r="AY242" s="17" t="s">
        <v>131</v>
      </c>
      <c r="BE242" s="140">
        <f>IF(N242="základní",J242,0)</f>
        <v>0</v>
      </c>
      <c r="BF242" s="140">
        <f>IF(N242="snížená",J242,0)</f>
        <v>0</v>
      </c>
      <c r="BG242" s="140">
        <f>IF(N242="zákl. přenesená",J242,0)</f>
        <v>0</v>
      </c>
      <c r="BH242" s="140">
        <f>IF(N242="sníž. přenesená",J242,0)</f>
        <v>0</v>
      </c>
      <c r="BI242" s="140">
        <f>IF(N242="nulová",J242,0)</f>
        <v>0</v>
      </c>
      <c r="BJ242" s="17" t="s">
        <v>90</v>
      </c>
      <c r="BK242" s="140">
        <f>ROUND(I242*H242,2)</f>
        <v>0</v>
      </c>
      <c r="BL242" s="17" t="s">
        <v>152</v>
      </c>
      <c r="BM242" s="139" t="s">
        <v>441</v>
      </c>
    </row>
    <row r="243" spans="2:47" s="1" customFormat="1" ht="10.2">
      <c r="B243" s="33"/>
      <c r="D243" s="155" t="s">
        <v>190</v>
      </c>
      <c r="F243" s="156" t="s">
        <v>442</v>
      </c>
      <c r="I243" s="143"/>
      <c r="L243" s="33"/>
      <c r="M243" s="144"/>
      <c r="T243" s="54"/>
      <c r="AT243" s="17" t="s">
        <v>190</v>
      </c>
      <c r="AU243" s="17" t="s">
        <v>21</v>
      </c>
    </row>
    <row r="244" spans="2:51" s="12" customFormat="1" ht="10.2">
      <c r="B244" s="145"/>
      <c r="D244" s="141" t="s">
        <v>145</v>
      </c>
      <c r="E244" s="146" t="s">
        <v>44</v>
      </c>
      <c r="F244" s="147" t="s">
        <v>443</v>
      </c>
      <c r="H244" s="148">
        <v>2</v>
      </c>
      <c r="I244" s="149"/>
      <c r="L244" s="145"/>
      <c r="M244" s="150"/>
      <c r="T244" s="151"/>
      <c r="AT244" s="146" t="s">
        <v>145</v>
      </c>
      <c r="AU244" s="146" t="s">
        <v>21</v>
      </c>
      <c r="AV244" s="12" t="s">
        <v>21</v>
      </c>
      <c r="AW244" s="12" t="s">
        <v>42</v>
      </c>
      <c r="AX244" s="12" t="s">
        <v>90</v>
      </c>
      <c r="AY244" s="146" t="s">
        <v>131</v>
      </c>
    </row>
    <row r="245" spans="2:65" s="1" customFormat="1" ht="16.5" customHeight="1">
      <c r="B245" s="33"/>
      <c r="C245" s="128" t="s">
        <v>444</v>
      </c>
      <c r="D245" s="128" t="s">
        <v>134</v>
      </c>
      <c r="E245" s="129" t="s">
        <v>445</v>
      </c>
      <c r="F245" s="130" t="s">
        <v>446</v>
      </c>
      <c r="G245" s="131" t="s">
        <v>187</v>
      </c>
      <c r="H245" s="132">
        <v>19.758</v>
      </c>
      <c r="I245" s="133"/>
      <c r="J245" s="134">
        <f>ROUND(I245*H245,2)</f>
        <v>0</v>
      </c>
      <c r="K245" s="130" t="s">
        <v>188</v>
      </c>
      <c r="L245" s="33"/>
      <c r="M245" s="135" t="s">
        <v>44</v>
      </c>
      <c r="N245" s="136" t="s">
        <v>53</v>
      </c>
      <c r="P245" s="137">
        <f>O245*H245</f>
        <v>0</v>
      </c>
      <c r="Q245" s="137">
        <v>0</v>
      </c>
      <c r="R245" s="137">
        <f>Q245*H245</f>
        <v>0</v>
      </c>
      <c r="S245" s="137">
        <v>0.11</v>
      </c>
      <c r="T245" s="138">
        <f>S245*H245</f>
        <v>2.17338</v>
      </c>
      <c r="AR245" s="139" t="s">
        <v>152</v>
      </c>
      <c r="AT245" s="139" t="s">
        <v>134</v>
      </c>
      <c r="AU245" s="139" t="s">
        <v>21</v>
      </c>
      <c r="AY245" s="17" t="s">
        <v>131</v>
      </c>
      <c r="BE245" s="140">
        <f>IF(N245="základní",J245,0)</f>
        <v>0</v>
      </c>
      <c r="BF245" s="140">
        <f>IF(N245="snížená",J245,0)</f>
        <v>0</v>
      </c>
      <c r="BG245" s="140">
        <f>IF(N245="zákl. přenesená",J245,0)</f>
        <v>0</v>
      </c>
      <c r="BH245" s="140">
        <f>IF(N245="sníž. přenesená",J245,0)</f>
        <v>0</v>
      </c>
      <c r="BI245" s="140">
        <f>IF(N245="nulová",J245,0)</f>
        <v>0</v>
      </c>
      <c r="BJ245" s="17" t="s">
        <v>90</v>
      </c>
      <c r="BK245" s="140">
        <f>ROUND(I245*H245,2)</f>
        <v>0</v>
      </c>
      <c r="BL245" s="17" t="s">
        <v>152</v>
      </c>
      <c r="BM245" s="139" t="s">
        <v>447</v>
      </c>
    </row>
    <row r="246" spans="2:47" s="1" customFormat="1" ht="10.2">
      <c r="B246" s="33"/>
      <c r="D246" s="155" t="s">
        <v>190</v>
      </c>
      <c r="F246" s="156" t="s">
        <v>448</v>
      </c>
      <c r="I246" s="143"/>
      <c r="L246" s="33"/>
      <c r="M246" s="144"/>
      <c r="T246" s="54"/>
      <c r="AT246" s="17" t="s">
        <v>190</v>
      </c>
      <c r="AU246" s="17" t="s">
        <v>21</v>
      </c>
    </row>
    <row r="247" spans="2:51" s="14" customFormat="1" ht="10.2">
      <c r="B247" s="174"/>
      <c r="D247" s="141" t="s">
        <v>145</v>
      </c>
      <c r="E247" s="175" t="s">
        <v>44</v>
      </c>
      <c r="F247" s="176" t="s">
        <v>289</v>
      </c>
      <c r="H247" s="175" t="s">
        <v>44</v>
      </c>
      <c r="I247" s="177"/>
      <c r="L247" s="174"/>
      <c r="M247" s="178"/>
      <c r="T247" s="179"/>
      <c r="AT247" s="175" t="s">
        <v>145</v>
      </c>
      <c r="AU247" s="175" t="s">
        <v>21</v>
      </c>
      <c r="AV247" s="14" t="s">
        <v>90</v>
      </c>
      <c r="AW247" s="14" t="s">
        <v>42</v>
      </c>
      <c r="AX247" s="14" t="s">
        <v>82</v>
      </c>
      <c r="AY247" s="175" t="s">
        <v>131</v>
      </c>
    </row>
    <row r="248" spans="2:51" s="12" customFormat="1" ht="10.2">
      <c r="B248" s="145"/>
      <c r="D248" s="141" t="s">
        <v>145</v>
      </c>
      <c r="E248" s="146" t="s">
        <v>44</v>
      </c>
      <c r="F248" s="147" t="s">
        <v>449</v>
      </c>
      <c r="H248" s="148">
        <v>9.8</v>
      </c>
      <c r="I248" s="149"/>
      <c r="L248" s="145"/>
      <c r="M248" s="150"/>
      <c r="T248" s="151"/>
      <c r="AT248" s="146" t="s">
        <v>145</v>
      </c>
      <c r="AU248" s="146" t="s">
        <v>21</v>
      </c>
      <c r="AV248" s="12" t="s">
        <v>21</v>
      </c>
      <c r="AW248" s="12" t="s">
        <v>42</v>
      </c>
      <c r="AX248" s="12" t="s">
        <v>82</v>
      </c>
      <c r="AY248" s="146" t="s">
        <v>131</v>
      </c>
    </row>
    <row r="249" spans="2:51" s="12" customFormat="1" ht="10.2">
      <c r="B249" s="145"/>
      <c r="D249" s="141" t="s">
        <v>145</v>
      </c>
      <c r="E249" s="146" t="s">
        <v>44</v>
      </c>
      <c r="F249" s="147" t="s">
        <v>450</v>
      </c>
      <c r="H249" s="148">
        <v>2.835</v>
      </c>
      <c r="I249" s="149"/>
      <c r="L249" s="145"/>
      <c r="M249" s="150"/>
      <c r="T249" s="151"/>
      <c r="AT249" s="146" t="s">
        <v>145</v>
      </c>
      <c r="AU249" s="146" t="s">
        <v>21</v>
      </c>
      <c r="AV249" s="12" t="s">
        <v>21</v>
      </c>
      <c r="AW249" s="12" t="s">
        <v>42</v>
      </c>
      <c r="AX249" s="12" t="s">
        <v>82</v>
      </c>
      <c r="AY249" s="146" t="s">
        <v>131</v>
      </c>
    </row>
    <row r="250" spans="2:51" s="12" customFormat="1" ht="10.2">
      <c r="B250" s="145"/>
      <c r="D250" s="141" t="s">
        <v>145</v>
      </c>
      <c r="E250" s="146" t="s">
        <v>44</v>
      </c>
      <c r="F250" s="147" t="s">
        <v>451</v>
      </c>
      <c r="H250" s="148">
        <v>5.03</v>
      </c>
      <c r="I250" s="149"/>
      <c r="L250" s="145"/>
      <c r="M250" s="150"/>
      <c r="T250" s="151"/>
      <c r="AT250" s="146" t="s">
        <v>145</v>
      </c>
      <c r="AU250" s="146" t="s">
        <v>21</v>
      </c>
      <c r="AV250" s="12" t="s">
        <v>21</v>
      </c>
      <c r="AW250" s="12" t="s">
        <v>42</v>
      </c>
      <c r="AX250" s="12" t="s">
        <v>82</v>
      </c>
      <c r="AY250" s="146" t="s">
        <v>131</v>
      </c>
    </row>
    <row r="251" spans="2:51" s="12" customFormat="1" ht="10.2">
      <c r="B251" s="145"/>
      <c r="D251" s="141" t="s">
        <v>145</v>
      </c>
      <c r="E251" s="146" t="s">
        <v>44</v>
      </c>
      <c r="F251" s="147" t="s">
        <v>452</v>
      </c>
      <c r="H251" s="148">
        <v>2.093</v>
      </c>
      <c r="I251" s="149"/>
      <c r="L251" s="145"/>
      <c r="M251" s="150"/>
      <c r="T251" s="151"/>
      <c r="AT251" s="146" t="s">
        <v>145</v>
      </c>
      <c r="AU251" s="146" t="s">
        <v>21</v>
      </c>
      <c r="AV251" s="12" t="s">
        <v>21</v>
      </c>
      <c r="AW251" s="12" t="s">
        <v>42</v>
      </c>
      <c r="AX251" s="12" t="s">
        <v>82</v>
      </c>
      <c r="AY251" s="146" t="s">
        <v>131</v>
      </c>
    </row>
    <row r="252" spans="2:51" s="13" customFormat="1" ht="10.2">
      <c r="B252" s="157"/>
      <c r="D252" s="141" t="s">
        <v>145</v>
      </c>
      <c r="E252" s="158" t="s">
        <v>44</v>
      </c>
      <c r="F252" s="159" t="s">
        <v>202</v>
      </c>
      <c r="H252" s="160">
        <v>19.758000000000003</v>
      </c>
      <c r="I252" s="161"/>
      <c r="L252" s="157"/>
      <c r="M252" s="162"/>
      <c r="T252" s="163"/>
      <c r="AT252" s="158" t="s">
        <v>145</v>
      </c>
      <c r="AU252" s="158" t="s">
        <v>21</v>
      </c>
      <c r="AV252" s="13" t="s">
        <v>152</v>
      </c>
      <c r="AW252" s="13" t="s">
        <v>42</v>
      </c>
      <c r="AX252" s="13" t="s">
        <v>90</v>
      </c>
      <c r="AY252" s="158" t="s">
        <v>131</v>
      </c>
    </row>
    <row r="253" spans="2:65" s="1" customFormat="1" ht="16.5" customHeight="1">
      <c r="B253" s="33"/>
      <c r="C253" s="128" t="s">
        <v>453</v>
      </c>
      <c r="D253" s="128" t="s">
        <v>134</v>
      </c>
      <c r="E253" s="129" t="s">
        <v>454</v>
      </c>
      <c r="F253" s="130" t="s">
        <v>455</v>
      </c>
      <c r="G253" s="131" t="s">
        <v>187</v>
      </c>
      <c r="H253" s="132">
        <v>19.758</v>
      </c>
      <c r="I253" s="133"/>
      <c r="J253" s="134">
        <f>ROUND(I253*H253,2)</f>
        <v>0</v>
      </c>
      <c r="K253" s="130" t="s">
        <v>188</v>
      </c>
      <c r="L253" s="33"/>
      <c r="M253" s="135" t="s">
        <v>44</v>
      </c>
      <c r="N253" s="136" t="s">
        <v>53</v>
      </c>
      <c r="P253" s="137">
        <f>O253*H253</f>
        <v>0</v>
      </c>
      <c r="Q253" s="137">
        <v>0</v>
      </c>
      <c r="R253" s="137">
        <f>Q253*H253</f>
        <v>0</v>
      </c>
      <c r="S253" s="137">
        <v>0</v>
      </c>
      <c r="T253" s="138">
        <f>S253*H253</f>
        <v>0</v>
      </c>
      <c r="AR253" s="139" t="s">
        <v>152</v>
      </c>
      <c r="AT253" s="139" t="s">
        <v>134</v>
      </c>
      <c r="AU253" s="139" t="s">
        <v>21</v>
      </c>
      <c r="AY253" s="17" t="s">
        <v>131</v>
      </c>
      <c r="BE253" s="140">
        <f>IF(N253="základní",J253,0)</f>
        <v>0</v>
      </c>
      <c r="BF253" s="140">
        <f>IF(N253="snížená",J253,0)</f>
        <v>0</v>
      </c>
      <c r="BG253" s="140">
        <f>IF(N253="zákl. přenesená",J253,0)</f>
        <v>0</v>
      </c>
      <c r="BH253" s="140">
        <f>IF(N253="sníž. přenesená",J253,0)</f>
        <v>0</v>
      </c>
      <c r="BI253" s="140">
        <f>IF(N253="nulová",J253,0)</f>
        <v>0</v>
      </c>
      <c r="BJ253" s="17" t="s">
        <v>90</v>
      </c>
      <c r="BK253" s="140">
        <f>ROUND(I253*H253,2)</f>
        <v>0</v>
      </c>
      <c r="BL253" s="17" t="s">
        <v>152</v>
      </c>
      <c r="BM253" s="139" t="s">
        <v>456</v>
      </c>
    </row>
    <row r="254" spans="2:47" s="1" customFormat="1" ht="10.2">
      <c r="B254" s="33"/>
      <c r="D254" s="155" t="s">
        <v>190</v>
      </c>
      <c r="F254" s="156" t="s">
        <v>457</v>
      </c>
      <c r="I254" s="143"/>
      <c r="L254" s="33"/>
      <c r="M254" s="144"/>
      <c r="T254" s="54"/>
      <c r="AT254" s="17" t="s">
        <v>190</v>
      </c>
      <c r="AU254" s="17" t="s">
        <v>21</v>
      </c>
    </row>
    <row r="255" spans="2:51" s="12" customFormat="1" ht="10.2">
      <c r="B255" s="145"/>
      <c r="D255" s="141" t="s">
        <v>145</v>
      </c>
      <c r="E255" s="146" t="s">
        <v>44</v>
      </c>
      <c r="F255" s="147" t="s">
        <v>458</v>
      </c>
      <c r="H255" s="148">
        <v>19.758</v>
      </c>
      <c r="I255" s="149"/>
      <c r="L255" s="145"/>
      <c r="M255" s="150"/>
      <c r="T255" s="151"/>
      <c r="AT255" s="146" t="s">
        <v>145</v>
      </c>
      <c r="AU255" s="146" t="s">
        <v>21</v>
      </c>
      <c r="AV255" s="12" t="s">
        <v>21</v>
      </c>
      <c r="AW255" s="12" t="s">
        <v>42</v>
      </c>
      <c r="AX255" s="12" t="s">
        <v>90</v>
      </c>
      <c r="AY255" s="146" t="s">
        <v>131</v>
      </c>
    </row>
    <row r="256" spans="2:65" s="1" customFormat="1" ht="21.75" customHeight="1">
      <c r="B256" s="33"/>
      <c r="C256" s="128" t="s">
        <v>130</v>
      </c>
      <c r="D256" s="128" t="s">
        <v>134</v>
      </c>
      <c r="E256" s="129" t="s">
        <v>459</v>
      </c>
      <c r="F256" s="130" t="s">
        <v>460</v>
      </c>
      <c r="G256" s="131" t="s">
        <v>187</v>
      </c>
      <c r="H256" s="132">
        <v>43.142</v>
      </c>
      <c r="I256" s="133"/>
      <c r="J256" s="134">
        <f>ROUND(I256*H256,2)</f>
        <v>0</v>
      </c>
      <c r="K256" s="130" t="s">
        <v>188</v>
      </c>
      <c r="L256" s="33"/>
      <c r="M256" s="135" t="s">
        <v>44</v>
      </c>
      <c r="N256" s="136" t="s">
        <v>53</v>
      </c>
      <c r="P256" s="137">
        <f>O256*H256</f>
        <v>0</v>
      </c>
      <c r="Q256" s="137">
        <v>0</v>
      </c>
      <c r="R256" s="137">
        <f>Q256*H256</f>
        <v>0</v>
      </c>
      <c r="S256" s="137">
        <v>0.07</v>
      </c>
      <c r="T256" s="138">
        <f>S256*H256</f>
        <v>3.0199400000000005</v>
      </c>
      <c r="AR256" s="139" t="s">
        <v>152</v>
      </c>
      <c r="AT256" s="139" t="s">
        <v>134</v>
      </c>
      <c r="AU256" s="139" t="s">
        <v>21</v>
      </c>
      <c r="AY256" s="17" t="s">
        <v>131</v>
      </c>
      <c r="BE256" s="140">
        <f>IF(N256="základní",J256,0)</f>
        <v>0</v>
      </c>
      <c r="BF256" s="140">
        <f>IF(N256="snížená",J256,0)</f>
        <v>0</v>
      </c>
      <c r="BG256" s="140">
        <f>IF(N256="zákl. přenesená",J256,0)</f>
        <v>0</v>
      </c>
      <c r="BH256" s="140">
        <f>IF(N256="sníž. přenesená",J256,0)</f>
        <v>0</v>
      </c>
      <c r="BI256" s="140">
        <f>IF(N256="nulová",J256,0)</f>
        <v>0</v>
      </c>
      <c r="BJ256" s="17" t="s">
        <v>90</v>
      </c>
      <c r="BK256" s="140">
        <f>ROUND(I256*H256,2)</f>
        <v>0</v>
      </c>
      <c r="BL256" s="17" t="s">
        <v>152</v>
      </c>
      <c r="BM256" s="139" t="s">
        <v>461</v>
      </c>
    </row>
    <row r="257" spans="2:47" s="1" customFormat="1" ht="10.2">
      <c r="B257" s="33"/>
      <c r="D257" s="155" t="s">
        <v>190</v>
      </c>
      <c r="F257" s="156" t="s">
        <v>462</v>
      </c>
      <c r="I257" s="143"/>
      <c r="L257" s="33"/>
      <c r="M257" s="144"/>
      <c r="T257" s="54"/>
      <c r="AT257" s="17" t="s">
        <v>190</v>
      </c>
      <c r="AU257" s="17" t="s">
        <v>21</v>
      </c>
    </row>
    <row r="258" spans="2:51" s="12" customFormat="1" ht="10.2">
      <c r="B258" s="145"/>
      <c r="D258" s="141" t="s">
        <v>145</v>
      </c>
      <c r="E258" s="146" t="s">
        <v>44</v>
      </c>
      <c r="F258" s="147" t="s">
        <v>408</v>
      </c>
      <c r="H258" s="148">
        <v>13.85</v>
      </c>
      <c r="I258" s="149"/>
      <c r="L258" s="145"/>
      <c r="M258" s="150"/>
      <c r="T258" s="151"/>
      <c r="AT258" s="146" t="s">
        <v>145</v>
      </c>
      <c r="AU258" s="146" t="s">
        <v>21</v>
      </c>
      <c r="AV258" s="12" t="s">
        <v>21</v>
      </c>
      <c r="AW258" s="12" t="s">
        <v>42</v>
      </c>
      <c r="AX258" s="12" t="s">
        <v>82</v>
      </c>
      <c r="AY258" s="146" t="s">
        <v>131</v>
      </c>
    </row>
    <row r="259" spans="2:51" s="12" customFormat="1" ht="10.2">
      <c r="B259" s="145"/>
      <c r="D259" s="141" t="s">
        <v>145</v>
      </c>
      <c r="E259" s="146" t="s">
        <v>44</v>
      </c>
      <c r="F259" s="147" t="s">
        <v>409</v>
      </c>
      <c r="H259" s="148">
        <v>9.534</v>
      </c>
      <c r="I259" s="149"/>
      <c r="L259" s="145"/>
      <c r="M259" s="150"/>
      <c r="T259" s="151"/>
      <c r="AT259" s="146" t="s">
        <v>145</v>
      </c>
      <c r="AU259" s="146" t="s">
        <v>21</v>
      </c>
      <c r="AV259" s="12" t="s">
        <v>21</v>
      </c>
      <c r="AW259" s="12" t="s">
        <v>42</v>
      </c>
      <c r="AX259" s="12" t="s">
        <v>82</v>
      </c>
      <c r="AY259" s="146" t="s">
        <v>131</v>
      </c>
    </row>
    <row r="260" spans="2:51" s="12" customFormat="1" ht="10.2">
      <c r="B260" s="145"/>
      <c r="D260" s="141" t="s">
        <v>145</v>
      </c>
      <c r="E260" s="146" t="s">
        <v>44</v>
      </c>
      <c r="F260" s="147" t="s">
        <v>458</v>
      </c>
      <c r="H260" s="148">
        <v>19.758</v>
      </c>
      <c r="I260" s="149"/>
      <c r="L260" s="145"/>
      <c r="M260" s="150"/>
      <c r="T260" s="151"/>
      <c r="AT260" s="146" t="s">
        <v>145</v>
      </c>
      <c r="AU260" s="146" t="s">
        <v>21</v>
      </c>
      <c r="AV260" s="12" t="s">
        <v>21</v>
      </c>
      <c r="AW260" s="12" t="s">
        <v>42</v>
      </c>
      <c r="AX260" s="12" t="s">
        <v>82</v>
      </c>
      <c r="AY260" s="146" t="s">
        <v>131</v>
      </c>
    </row>
    <row r="261" spans="2:51" s="13" customFormat="1" ht="10.2">
      <c r="B261" s="157"/>
      <c r="D261" s="141" t="s">
        <v>145</v>
      </c>
      <c r="E261" s="158" t="s">
        <v>44</v>
      </c>
      <c r="F261" s="159" t="s">
        <v>202</v>
      </c>
      <c r="H261" s="160">
        <v>43.141999999999996</v>
      </c>
      <c r="I261" s="161"/>
      <c r="L261" s="157"/>
      <c r="M261" s="162"/>
      <c r="T261" s="163"/>
      <c r="AT261" s="158" t="s">
        <v>145</v>
      </c>
      <c r="AU261" s="158" t="s">
        <v>21</v>
      </c>
      <c r="AV261" s="13" t="s">
        <v>152</v>
      </c>
      <c r="AW261" s="13" t="s">
        <v>42</v>
      </c>
      <c r="AX261" s="13" t="s">
        <v>90</v>
      </c>
      <c r="AY261" s="158" t="s">
        <v>131</v>
      </c>
    </row>
    <row r="262" spans="2:65" s="1" customFormat="1" ht="24.15" customHeight="1">
      <c r="B262" s="33"/>
      <c r="C262" s="128" t="s">
        <v>463</v>
      </c>
      <c r="D262" s="128" t="s">
        <v>134</v>
      </c>
      <c r="E262" s="129" t="s">
        <v>464</v>
      </c>
      <c r="F262" s="130" t="s">
        <v>465</v>
      </c>
      <c r="G262" s="131" t="s">
        <v>187</v>
      </c>
      <c r="H262" s="132">
        <v>19.758</v>
      </c>
      <c r="I262" s="133"/>
      <c r="J262" s="134">
        <f>ROUND(I262*H262,2)</f>
        <v>0</v>
      </c>
      <c r="K262" s="130" t="s">
        <v>188</v>
      </c>
      <c r="L262" s="33"/>
      <c r="M262" s="135" t="s">
        <v>44</v>
      </c>
      <c r="N262" s="136" t="s">
        <v>53</v>
      </c>
      <c r="P262" s="137">
        <f>O262*H262</f>
        <v>0</v>
      </c>
      <c r="Q262" s="137">
        <v>0.09975</v>
      </c>
      <c r="R262" s="137">
        <f>Q262*H262</f>
        <v>1.9708605000000001</v>
      </c>
      <c r="S262" s="137">
        <v>0</v>
      </c>
      <c r="T262" s="138">
        <f>S262*H262</f>
        <v>0</v>
      </c>
      <c r="AR262" s="139" t="s">
        <v>152</v>
      </c>
      <c r="AT262" s="139" t="s">
        <v>134</v>
      </c>
      <c r="AU262" s="139" t="s">
        <v>21</v>
      </c>
      <c r="AY262" s="17" t="s">
        <v>131</v>
      </c>
      <c r="BE262" s="140">
        <f>IF(N262="základní",J262,0)</f>
        <v>0</v>
      </c>
      <c r="BF262" s="140">
        <f>IF(N262="snížená",J262,0)</f>
        <v>0</v>
      </c>
      <c r="BG262" s="140">
        <f>IF(N262="zákl. přenesená",J262,0)</f>
        <v>0</v>
      </c>
      <c r="BH262" s="140">
        <f>IF(N262="sníž. přenesená",J262,0)</f>
        <v>0</v>
      </c>
      <c r="BI262" s="140">
        <f>IF(N262="nulová",J262,0)</f>
        <v>0</v>
      </c>
      <c r="BJ262" s="17" t="s">
        <v>90</v>
      </c>
      <c r="BK262" s="140">
        <f>ROUND(I262*H262,2)</f>
        <v>0</v>
      </c>
      <c r="BL262" s="17" t="s">
        <v>152</v>
      </c>
      <c r="BM262" s="139" t="s">
        <v>466</v>
      </c>
    </row>
    <row r="263" spans="2:47" s="1" customFormat="1" ht="10.2">
      <c r="B263" s="33"/>
      <c r="D263" s="155" t="s">
        <v>190</v>
      </c>
      <c r="F263" s="156" t="s">
        <v>467</v>
      </c>
      <c r="I263" s="143"/>
      <c r="L263" s="33"/>
      <c r="M263" s="144"/>
      <c r="T263" s="54"/>
      <c r="AT263" s="17" t="s">
        <v>190</v>
      </c>
      <c r="AU263" s="17" t="s">
        <v>21</v>
      </c>
    </row>
    <row r="264" spans="2:51" s="12" customFormat="1" ht="10.2">
      <c r="B264" s="145"/>
      <c r="D264" s="141" t="s">
        <v>145</v>
      </c>
      <c r="E264" s="146" t="s">
        <v>44</v>
      </c>
      <c r="F264" s="147" t="s">
        <v>468</v>
      </c>
      <c r="H264" s="148">
        <v>19.758</v>
      </c>
      <c r="I264" s="149"/>
      <c r="L264" s="145"/>
      <c r="M264" s="150"/>
      <c r="T264" s="151"/>
      <c r="AT264" s="146" t="s">
        <v>145</v>
      </c>
      <c r="AU264" s="146" t="s">
        <v>21</v>
      </c>
      <c r="AV264" s="12" t="s">
        <v>21</v>
      </c>
      <c r="AW264" s="12" t="s">
        <v>42</v>
      </c>
      <c r="AX264" s="12" t="s">
        <v>90</v>
      </c>
      <c r="AY264" s="146" t="s">
        <v>131</v>
      </c>
    </row>
    <row r="265" spans="2:65" s="1" customFormat="1" ht="24.15" customHeight="1">
      <c r="B265" s="33"/>
      <c r="C265" s="128" t="s">
        <v>469</v>
      </c>
      <c r="D265" s="128" t="s">
        <v>134</v>
      </c>
      <c r="E265" s="129" t="s">
        <v>470</v>
      </c>
      <c r="F265" s="130" t="s">
        <v>471</v>
      </c>
      <c r="G265" s="131" t="s">
        <v>187</v>
      </c>
      <c r="H265" s="132">
        <v>19.758</v>
      </c>
      <c r="I265" s="133"/>
      <c r="J265" s="134">
        <f>ROUND(I265*H265,2)</f>
        <v>0</v>
      </c>
      <c r="K265" s="130" t="s">
        <v>188</v>
      </c>
      <c r="L265" s="33"/>
      <c r="M265" s="135" t="s">
        <v>44</v>
      </c>
      <c r="N265" s="136" t="s">
        <v>53</v>
      </c>
      <c r="P265" s="137">
        <f>O265*H265</f>
        <v>0</v>
      </c>
      <c r="Q265" s="137">
        <v>0</v>
      </c>
      <c r="R265" s="137">
        <f>Q265*H265</f>
        <v>0</v>
      </c>
      <c r="S265" s="137">
        <v>0</v>
      </c>
      <c r="T265" s="138">
        <f>S265*H265</f>
        <v>0</v>
      </c>
      <c r="AR265" s="139" t="s">
        <v>152</v>
      </c>
      <c r="AT265" s="139" t="s">
        <v>134</v>
      </c>
      <c r="AU265" s="139" t="s">
        <v>21</v>
      </c>
      <c r="AY265" s="17" t="s">
        <v>131</v>
      </c>
      <c r="BE265" s="140">
        <f>IF(N265="základní",J265,0)</f>
        <v>0</v>
      </c>
      <c r="BF265" s="140">
        <f>IF(N265="snížená",J265,0)</f>
        <v>0</v>
      </c>
      <c r="BG265" s="140">
        <f>IF(N265="zákl. přenesená",J265,0)</f>
        <v>0</v>
      </c>
      <c r="BH265" s="140">
        <f>IF(N265="sníž. přenesená",J265,0)</f>
        <v>0</v>
      </c>
      <c r="BI265" s="140">
        <f>IF(N265="nulová",J265,0)</f>
        <v>0</v>
      </c>
      <c r="BJ265" s="17" t="s">
        <v>90</v>
      </c>
      <c r="BK265" s="140">
        <f>ROUND(I265*H265,2)</f>
        <v>0</v>
      </c>
      <c r="BL265" s="17" t="s">
        <v>152</v>
      </c>
      <c r="BM265" s="139" t="s">
        <v>472</v>
      </c>
    </row>
    <row r="266" spans="2:47" s="1" customFormat="1" ht="10.2">
      <c r="B266" s="33"/>
      <c r="D266" s="155" t="s">
        <v>190</v>
      </c>
      <c r="F266" s="156" t="s">
        <v>473</v>
      </c>
      <c r="I266" s="143"/>
      <c r="L266" s="33"/>
      <c r="M266" s="144"/>
      <c r="T266" s="54"/>
      <c r="AT266" s="17" t="s">
        <v>190</v>
      </c>
      <c r="AU266" s="17" t="s">
        <v>21</v>
      </c>
    </row>
    <row r="267" spans="2:51" s="12" customFormat="1" ht="10.2">
      <c r="B267" s="145"/>
      <c r="D267" s="141" t="s">
        <v>145</v>
      </c>
      <c r="E267" s="146" t="s">
        <v>44</v>
      </c>
      <c r="F267" s="147" t="s">
        <v>458</v>
      </c>
      <c r="H267" s="148">
        <v>19.758</v>
      </c>
      <c r="I267" s="149"/>
      <c r="L267" s="145"/>
      <c r="M267" s="150"/>
      <c r="T267" s="151"/>
      <c r="AT267" s="146" t="s">
        <v>145</v>
      </c>
      <c r="AU267" s="146" t="s">
        <v>21</v>
      </c>
      <c r="AV267" s="12" t="s">
        <v>21</v>
      </c>
      <c r="AW267" s="12" t="s">
        <v>42</v>
      </c>
      <c r="AX267" s="12" t="s">
        <v>90</v>
      </c>
      <c r="AY267" s="146" t="s">
        <v>131</v>
      </c>
    </row>
    <row r="268" spans="2:65" s="1" customFormat="1" ht="16.5" customHeight="1">
      <c r="B268" s="33"/>
      <c r="C268" s="128" t="s">
        <v>258</v>
      </c>
      <c r="D268" s="128" t="s">
        <v>134</v>
      </c>
      <c r="E268" s="129" t="s">
        <v>474</v>
      </c>
      <c r="F268" s="130" t="s">
        <v>475</v>
      </c>
      <c r="G268" s="131" t="s">
        <v>187</v>
      </c>
      <c r="H268" s="132">
        <v>23.384</v>
      </c>
      <c r="I268" s="133"/>
      <c r="J268" s="134">
        <f>ROUND(I268*H268,2)</f>
        <v>0</v>
      </c>
      <c r="K268" s="130" t="s">
        <v>188</v>
      </c>
      <c r="L268" s="33"/>
      <c r="M268" s="135" t="s">
        <v>44</v>
      </c>
      <c r="N268" s="136" t="s">
        <v>53</v>
      </c>
      <c r="P268" s="137">
        <f>O268*H268</f>
        <v>0</v>
      </c>
      <c r="Q268" s="137">
        <v>0.00891</v>
      </c>
      <c r="R268" s="137">
        <f>Q268*H268</f>
        <v>0.20835144</v>
      </c>
      <c r="S268" s="137">
        <v>0</v>
      </c>
      <c r="T268" s="138">
        <f>S268*H268</f>
        <v>0</v>
      </c>
      <c r="AR268" s="139" t="s">
        <v>152</v>
      </c>
      <c r="AT268" s="139" t="s">
        <v>134</v>
      </c>
      <c r="AU268" s="139" t="s">
        <v>21</v>
      </c>
      <c r="AY268" s="17" t="s">
        <v>131</v>
      </c>
      <c r="BE268" s="140">
        <f>IF(N268="základní",J268,0)</f>
        <v>0</v>
      </c>
      <c r="BF268" s="140">
        <f>IF(N268="snížená",J268,0)</f>
        <v>0</v>
      </c>
      <c r="BG268" s="140">
        <f>IF(N268="zákl. přenesená",J268,0)</f>
        <v>0</v>
      </c>
      <c r="BH268" s="140">
        <f>IF(N268="sníž. přenesená",J268,0)</f>
        <v>0</v>
      </c>
      <c r="BI268" s="140">
        <f>IF(N268="nulová",J268,0)</f>
        <v>0</v>
      </c>
      <c r="BJ268" s="17" t="s">
        <v>90</v>
      </c>
      <c r="BK268" s="140">
        <f>ROUND(I268*H268,2)</f>
        <v>0</v>
      </c>
      <c r="BL268" s="17" t="s">
        <v>152</v>
      </c>
      <c r="BM268" s="139" t="s">
        <v>476</v>
      </c>
    </row>
    <row r="269" spans="2:47" s="1" customFormat="1" ht="10.2">
      <c r="B269" s="33"/>
      <c r="D269" s="155" t="s">
        <v>190</v>
      </c>
      <c r="F269" s="156" t="s">
        <v>477</v>
      </c>
      <c r="I269" s="143"/>
      <c r="L269" s="33"/>
      <c r="M269" s="144"/>
      <c r="T269" s="54"/>
      <c r="AT269" s="17" t="s">
        <v>190</v>
      </c>
      <c r="AU269" s="17" t="s">
        <v>21</v>
      </c>
    </row>
    <row r="270" spans="2:51" s="12" customFormat="1" ht="10.2">
      <c r="B270" s="145"/>
      <c r="D270" s="141" t="s">
        <v>145</v>
      </c>
      <c r="E270" s="146" t="s">
        <v>44</v>
      </c>
      <c r="F270" s="147" t="s">
        <v>408</v>
      </c>
      <c r="H270" s="148">
        <v>13.85</v>
      </c>
      <c r="I270" s="149"/>
      <c r="L270" s="145"/>
      <c r="M270" s="150"/>
      <c r="T270" s="151"/>
      <c r="AT270" s="146" t="s">
        <v>145</v>
      </c>
      <c r="AU270" s="146" t="s">
        <v>21</v>
      </c>
      <c r="AV270" s="12" t="s">
        <v>21</v>
      </c>
      <c r="AW270" s="12" t="s">
        <v>42</v>
      </c>
      <c r="AX270" s="12" t="s">
        <v>82</v>
      </c>
      <c r="AY270" s="146" t="s">
        <v>131</v>
      </c>
    </row>
    <row r="271" spans="2:51" s="12" customFormat="1" ht="10.2">
      <c r="B271" s="145"/>
      <c r="D271" s="141" t="s">
        <v>145</v>
      </c>
      <c r="E271" s="146" t="s">
        <v>44</v>
      </c>
      <c r="F271" s="147" t="s">
        <v>409</v>
      </c>
      <c r="H271" s="148">
        <v>9.534</v>
      </c>
      <c r="I271" s="149"/>
      <c r="L271" s="145"/>
      <c r="M271" s="150"/>
      <c r="T271" s="151"/>
      <c r="AT271" s="146" t="s">
        <v>145</v>
      </c>
      <c r="AU271" s="146" t="s">
        <v>21</v>
      </c>
      <c r="AV271" s="12" t="s">
        <v>21</v>
      </c>
      <c r="AW271" s="12" t="s">
        <v>42</v>
      </c>
      <c r="AX271" s="12" t="s">
        <v>82</v>
      </c>
      <c r="AY271" s="146" t="s">
        <v>131</v>
      </c>
    </row>
    <row r="272" spans="2:51" s="13" customFormat="1" ht="10.2">
      <c r="B272" s="157"/>
      <c r="D272" s="141" t="s">
        <v>145</v>
      </c>
      <c r="E272" s="158" t="s">
        <v>44</v>
      </c>
      <c r="F272" s="159" t="s">
        <v>202</v>
      </c>
      <c r="H272" s="160">
        <v>23.384</v>
      </c>
      <c r="I272" s="161"/>
      <c r="L272" s="157"/>
      <c r="M272" s="162"/>
      <c r="T272" s="163"/>
      <c r="AT272" s="158" t="s">
        <v>145</v>
      </c>
      <c r="AU272" s="158" t="s">
        <v>21</v>
      </c>
      <c r="AV272" s="13" t="s">
        <v>152</v>
      </c>
      <c r="AW272" s="13" t="s">
        <v>42</v>
      </c>
      <c r="AX272" s="13" t="s">
        <v>90</v>
      </c>
      <c r="AY272" s="158" t="s">
        <v>131</v>
      </c>
    </row>
    <row r="273" spans="2:65" s="1" customFormat="1" ht="16.5" customHeight="1">
      <c r="B273" s="33"/>
      <c r="C273" s="128" t="s">
        <v>478</v>
      </c>
      <c r="D273" s="128" t="s">
        <v>134</v>
      </c>
      <c r="E273" s="129" t="s">
        <v>479</v>
      </c>
      <c r="F273" s="130" t="s">
        <v>480</v>
      </c>
      <c r="G273" s="131" t="s">
        <v>187</v>
      </c>
      <c r="H273" s="132">
        <v>21.631</v>
      </c>
      <c r="I273" s="133"/>
      <c r="J273" s="134">
        <f>ROUND(I273*H273,2)</f>
        <v>0</v>
      </c>
      <c r="K273" s="130" t="s">
        <v>188</v>
      </c>
      <c r="L273" s="33"/>
      <c r="M273" s="135" t="s">
        <v>44</v>
      </c>
      <c r="N273" s="136" t="s">
        <v>53</v>
      </c>
      <c r="P273" s="137">
        <f>O273*H273</f>
        <v>0</v>
      </c>
      <c r="Q273" s="137">
        <v>0.0041</v>
      </c>
      <c r="R273" s="137">
        <f>Q273*H273</f>
        <v>0.0886871</v>
      </c>
      <c r="S273" s="137">
        <v>0</v>
      </c>
      <c r="T273" s="138">
        <f>S273*H273</f>
        <v>0</v>
      </c>
      <c r="AR273" s="139" t="s">
        <v>152</v>
      </c>
      <c r="AT273" s="139" t="s">
        <v>134</v>
      </c>
      <c r="AU273" s="139" t="s">
        <v>21</v>
      </c>
      <c r="AY273" s="17" t="s">
        <v>131</v>
      </c>
      <c r="BE273" s="140">
        <f>IF(N273="základní",J273,0)</f>
        <v>0</v>
      </c>
      <c r="BF273" s="140">
        <f>IF(N273="snížená",J273,0)</f>
        <v>0</v>
      </c>
      <c r="BG273" s="140">
        <f>IF(N273="zákl. přenesená",J273,0)</f>
        <v>0</v>
      </c>
      <c r="BH273" s="140">
        <f>IF(N273="sníž. přenesená",J273,0)</f>
        <v>0</v>
      </c>
      <c r="BI273" s="140">
        <f>IF(N273="nulová",J273,0)</f>
        <v>0</v>
      </c>
      <c r="BJ273" s="17" t="s">
        <v>90</v>
      </c>
      <c r="BK273" s="140">
        <f>ROUND(I273*H273,2)</f>
        <v>0</v>
      </c>
      <c r="BL273" s="17" t="s">
        <v>152</v>
      </c>
      <c r="BM273" s="139" t="s">
        <v>481</v>
      </c>
    </row>
    <row r="274" spans="2:47" s="1" customFormat="1" ht="10.2">
      <c r="B274" s="33"/>
      <c r="D274" s="155" t="s">
        <v>190</v>
      </c>
      <c r="F274" s="156" t="s">
        <v>482</v>
      </c>
      <c r="I274" s="143"/>
      <c r="L274" s="33"/>
      <c r="M274" s="144"/>
      <c r="T274" s="54"/>
      <c r="AT274" s="17" t="s">
        <v>190</v>
      </c>
      <c r="AU274" s="17" t="s">
        <v>21</v>
      </c>
    </row>
    <row r="275" spans="2:51" s="12" customFormat="1" ht="10.2">
      <c r="B275" s="145"/>
      <c r="D275" s="141" t="s">
        <v>145</v>
      </c>
      <c r="E275" s="146" t="s">
        <v>44</v>
      </c>
      <c r="F275" s="147" t="s">
        <v>468</v>
      </c>
      <c r="H275" s="148">
        <v>19.758</v>
      </c>
      <c r="I275" s="149"/>
      <c r="L275" s="145"/>
      <c r="M275" s="150"/>
      <c r="T275" s="151"/>
      <c r="AT275" s="146" t="s">
        <v>145</v>
      </c>
      <c r="AU275" s="146" t="s">
        <v>21</v>
      </c>
      <c r="AV275" s="12" t="s">
        <v>21</v>
      </c>
      <c r="AW275" s="12" t="s">
        <v>42</v>
      </c>
      <c r="AX275" s="12" t="s">
        <v>82</v>
      </c>
      <c r="AY275" s="146" t="s">
        <v>131</v>
      </c>
    </row>
    <row r="276" spans="2:51" s="12" customFormat="1" ht="10.2">
      <c r="B276" s="145"/>
      <c r="D276" s="141" t="s">
        <v>145</v>
      </c>
      <c r="E276" s="146" t="s">
        <v>44</v>
      </c>
      <c r="F276" s="147" t="s">
        <v>192</v>
      </c>
      <c r="H276" s="148">
        <v>1.873</v>
      </c>
      <c r="I276" s="149"/>
      <c r="L276" s="145"/>
      <c r="M276" s="150"/>
      <c r="T276" s="151"/>
      <c r="AT276" s="146" t="s">
        <v>145</v>
      </c>
      <c r="AU276" s="146" t="s">
        <v>21</v>
      </c>
      <c r="AV276" s="12" t="s">
        <v>21</v>
      </c>
      <c r="AW276" s="12" t="s">
        <v>42</v>
      </c>
      <c r="AX276" s="12" t="s">
        <v>82</v>
      </c>
      <c r="AY276" s="146" t="s">
        <v>131</v>
      </c>
    </row>
    <row r="277" spans="2:51" s="13" customFormat="1" ht="10.2">
      <c r="B277" s="157"/>
      <c r="D277" s="141" t="s">
        <v>145</v>
      </c>
      <c r="E277" s="158" t="s">
        <v>44</v>
      </c>
      <c r="F277" s="159" t="s">
        <v>202</v>
      </c>
      <c r="H277" s="160">
        <v>21.631</v>
      </c>
      <c r="I277" s="161"/>
      <c r="L277" s="157"/>
      <c r="M277" s="162"/>
      <c r="T277" s="163"/>
      <c r="AT277" s="158" t="s">
        <v>145</v>
      </c>
      <c r="AU277" s="158" t="s">
        <v>21</v>
      </c>
      <c r="AV277" s="13" t="s">
        <v>152</v>
      </c>
      <c r="AW277" s="13" t="s">
        <v>42</v>
      </c>
      <c r="AX277" s="13" t="s">
        <v>90</v>
      </c>
      <c r="AY277" s="158" t="s">
        <v>131</v>
      </c>
    </row>
    <row r="278" spans="2:65" s="1" customFormat="1" ht="16.5" customHeight="1">
      <c r="B278" s="33"/>
      <c r="C278" s="128" t="s">
        <v>483</v>
      </c>
      <c r="D278" s="128" t="s">
        <v>134</v>
      </c>
      <c r="E278" s="129" t="s">
        <v>484</v>
      </c>
      <c r="F278" s="130" t="s">
        <v>485</v>
      </c>
      <c r="G278" s="131" t="s">
        <v>187</v>
      </c>
      <c r="H278" s="132">
        <v>23.384</v>
      </c>
      <c r="I278" s="133"/>
      <c r="J278" s="134">
        <f>ROUND(I278*H278,2)</f>
        <v>0</v>
      </c>
      <c r="K278" s="130" t="s">
        <v>188</v>
      </c>
      <c r="L278" s="33"/>
      <c r="M278" s="135" t="s">
        <v>44</v>
      </c>
      <c r="N278" s="136" t="s">
        <v>53</v>
      </c>
      <c r="P278" s="137">
        <f>O278*H278</f>
        <v>0</v>
      </c>
      <c r="Q278" s="137">
        <v>0.003</v>
      </c>
      <c r="R278" s="137">
        <f>Q278*H278</f>
        <v>0.070152</v>
      </c>
      <c r="S278" s="137">
        <v>0</v>
      </c>
      <c r="T278" s="138">
        <f>S278*H278</f>
        <v>0</v>
      </c>
      <c r="AR278" s="139" t="s">
        <v>152</v>
      </c>
      <c r="AT278" s="139" t="s">
        <v>134</v>
      </c>
      <c r="AU278" s="139" t="s">
        <v>21</v>
      </c>
      <c r="AY278" s="17" t="s">
        <v>131</v>
      </c>
      <c r="BE278" s="140">
        <f>IF(N278="základní",J278,0)</f>
        <v>0</v>
      </c>
      <c r="BF278" s="140">
        <f>IF(N278="snížená",J278,0)</f>
        <v>0</v>
      </c>
      <c r="BG278" s="140">
        <f>IF(N278="zákl. přenesená",J278,0)</f>
        <v>0</v>
      </c>
      <c r="BH278" s="140">
        <f>IF(N278="sníž. přenesená",J278,0)</f>
        <v>0</v>
      </c>
      <c r="BI278" s="140">
        <f>IF(N278="nulová",J278,0)</f>
        <v>0</v>
      </c>
      <c r="BJ278" s="17" t="s">
        <v>90</v>
      </c>
      <c r="BK278" s="140">
        <f>ROUND(I278*H278,2)</f>
        <v>0</v>
      </c>
      <c r="BL278" s="17" t="s">
        <v>152</v>
      </c>
      <c r="BM278" s="139" t="s">
        <v>486</v>
      </c>
    </row>
    <row r="279" spans="2:47" s="1" customFormat="1" ht="10.2">
      <c r="B279" s="33"/>
      <c r="D279" s="155" t="s">
        <v>190</v>
      </c>
      <c r="F279" s="156" t="s">
        <v>487</v>
      </c>
      <c r="I279" s="143"/>
      <c r="L279" s="33"/>
      <c r="M279" s="144"/>
      <c r="T279" s="54"/>
      <c r="AT279" s="17" t="s">
        <v>190</v>
      </c>
      <c r="AU279" s="17" t="s">
        <v>21</v>
      </c>
    </row>
    <row r="280" spans="2:51" s="12" customFormat="1" ht="10.2">
      <c r="B280" s="145"/>
      <c r="D280" s="141" t="s">
        <v>145</v>
      </c>
      <c r="E280" s="146" t="s">
        <v>44</v>
      </c>
      <c r="F280" s="147" t="s">
        <v>408</v>
      </c>
      <c r="H280" s="148">
        <v>13.85</v>
      </c>
      <c r="I280" s="149"/>
      <c r="L280" s="145"/>
      <c r="M280" s="150"/>
      <c r="T280" s="151"/>
      <c r="AT280" s="146" t="s">
        <v>145</v>
      </c>
      <c r="AU280" s="146" t="s">
        <v>21</v>
      </c>
      <c r="AV280" s="12" t="s">
        <v>21</v>
      </c>
      <c r="AW280" s="12" t="s">
        <v>42</v>
      </c>
      <c r="AX280" s="12" t="s">
        <v>82</v>
      </c>
      <c r="AY280" s="146" t="s">
        <v>131</v>
      </c>
    </row>
    <row r="281" spans="2:51" s="12" customFormat="1" ht="10.2">
      <c r="B281" s="145"/>
      <c r="D281" s="141" t="s">
        <v>145</v>
      </c>
      <c r="E281" s="146" t="s">
        <v>44</v>
      </c>
      <c r="F281" s="147" t="s">
        <v>409</v>
      </c>
      <c r="H281" s="148">
        <v>9.534</v>
      </c>
      <c r="I281" s="149"/>
      <c r="L281" s="145"/>
      <c r="M281" s="150"/>
      <c r="T281" s="151"/>
      <c r="AT281" s="146" t="s">
        <v>145</v>
      </c>
      <c r="AU281" s="146" t="s">
        <v>21</v>
      </c>
      <c r="AV281" s="12" t="s">
        <v>21</v>
      </c>
      <c r="AW281" s="12" t="s">
        <v>42</v>
      </c>
      <c r="AX281" s="12" t="s">
        <v>82</v>
      </c>
      <c r="AY281" s="146" t="s">
        <v>131</v>
      </c>
    </row>
    <row r="282" spans="2:51" s="13" customFormat="1" ht="10.2">
      <c r="B282" s="157"/>
      <c r="D282" s="141" t="s">
        <v>145</v>
      </c>
      <c r="E282" s="158" t="s">
        <v>44</v>
      </c>
      <c r="F282" s="159" t="s">
        <v>202</v>
      </c>
      <c r="H282" s="160">
        <v>23.384</v>
      </c>
      <c r="I282" s="161"/>
      <c r="L282" s="157"/>
      <c r="M282" s="162"/>
      <c r="T282" s="163"/>
      <c r="AT282" s="158" t="s">
        <v>145</v>
      </c>
      <c r="AU282" s="158" t="s">
        <v>21</v>
      </c>
      <c r="AV282" s="13" t="s">
        <v>152</v>
      </c>
      <c r="AW282" s="13" t="s">
        <v>42</v>
      </c>
      <c r="AX282" s="13" t="s">
        <v>90</v>
      </c>
      <c r="AY282" s="158" t="s">
        <v>131</v>
      </c>
    </row>
    <row r="283" spans="2:65" s="1" customFormat="1" ht="16.5" customHeight="1">
      <c r="B283" s="33"/>
      <c r="C283" s="128" t="s">
        <v>488</v>
      </c>
      <c r="D283" s="128" t="s">
        <v>134</v>
      </c>
      <c r="E283" s="129" t="s">
        <v>489</v>
      </c>
      <c r="F283" s="130" t="s">
        <v>490</v>
      </c>
      <c r="G283" s="131" t="s">
        <v>187</v>
      </c>
      <c r="H283" s="132">
        <v>21.631</v>
      </c>
      <c r="I283" s="133"/>
      <c r="J283" s="134">
        <f>ROUND(I283*H283,2)</f>
        <v>0</v>
      </c>
      <c r="K283" s="130" t="s">
        <v>188</v>
      </c>
      <c r="L283" s="33"/>
      <c r="M283" s="135" t="s">
        <v>44</v>
      </c>
      <c r="N283" s="136" t="s">
        <v>53</v>
      </c>
      <c r="P283" s="137">
        <f>O283*H283</f>
        <v>0</v>
      </c>
      <c r="Q283" s="137">
        <v>0</v>
      </c>
      <c r="R283" s="137">
        <f>Q283*H283</f>
        <v>0</v>
      </c>
      <c r="S283" s="137">
        <v>0</v>
      </c>
      <c r="T283" s="138">
        <f>S283*H283</f>
        <v>0</v>
      </c>
      <c r="AR283" s="139" t="s">
        <v>152</v>
      </c>
      <c r="AT283" s="139" t="s">
        <v>134</v>
      </c>
      <c r="AU283" s="139" t="s">
        <v>21</v>
      </c>
      <c r="AY283" s="17" t="s">
        <v>131</v>
      </c>
      <c r="BE283" s="140">
        <f>IF(N283="základní",J283,0)</f>
        <v>0</v>
      </c>
      <c r="BF283" s="140">
        <f>IF(N283="snížená",J283,0)</f>
        <v>0</v>
      </c>
      <c r="BG283" s="140">
        <f>IF(N283="zákl. přenesená",J283,0)</f>
        <v>0</v>
      </c>
      <c r="BH283" s="140">
        <f>IF(N283="sníž. přenesená",J283,0)</f>
        <v>0</v>
      </c>
      <c r="BI283" s="140">
        <f>IF(N283="nulová",J283,0)</f>
        <v>0</v>
      </c>
      <c r="BJ283" s="17" t="s">
        <v>90</v>
      </c>
      <c r="BK283" s="140">
        <f>ROUND(I283*H283,2)</f>
        <v>0</v>
      </c>
      <c r="BL283" s="17" t="s">
        <v>152</v>
      </c>
      <c r="BM283" s="139" t="s">
        <v>491</v>
      </c>
    </row>
    <row r="284" spans="2:47" s="1" customFormat="1" ht="10.2">
      <c r="B284" s="33"/>
      <c r="D284" s="155" t="s">
        <v>190</v>
      </c>
      <c r="F284" s="156" t="s">
        <v>492</v>
      </c>
      <c r="I284" s="143"/>
      <c r="L284" s="33"/>
      <c r="M284" s="144"/>
      <c r="T284" s="54"/>
      <c r="AT284" s="17" t="s">
        <v>190</v>
      </c>
      <c r="AU284" s="17" t="s">
        <v>21</v>
      </c>
    </row>
    <row r="285" spans="2:51" s="12" customFormat="1" ht="10.2">
      <c r="B285" s="145"/>
      <c r="D285" s="141" t="s">
        <v>145</v>
      </c>
      <c r="E285" s="146" t="s">
        <v>44</v>
      </c>
      <c r="F285" s="147" t="s">
        <v>458</v>
      </c>
      <c r="H285" s="148">
        <v>19.758</v>
      </c>
      <c r="I285" s="149"/>
      <c r="L285" s="145"/>
      <c r="M285" s="150"/>
      <c r="T285" s="151"/>
      <c r="AT285" s="146" t="s">
        <v>145</v>
      </c>
      <c r="AU285" s="146" t="s">
        <v>21</v>
      </c>
      <c r="AV285" s="12" t="s">
        <v>21</v>
      </c>
      <c r="AW285" s="12" t="s">
        <v>42</v>
      </c>
      <c r="AX285" s="12" t="s">
        <v>82</v>
      </c>
      <c r="AY285" s="146" t="s">
        <v>131</v>
      </c>
    </row>
    <row r="286" spans="2:51" s="12" customFormat="1" ht="10.2">
      <c r="B286" s="145"/>
      <c r="D286" s="141" t="s">
        <v>145</v>
      </c>
      <c r="E286" s="146" t="s">
        <v>44</v>
      </c>
      <c r="F286" s="147" t="s">
        <v>192</v>
      </c>
      <c r="H286" s="148">
        <v>1.873</v>
      </c>
      <c r="I286" s="149"/>
      <c r="L286" s="145"/>
      <c r="M286" s="150"/>
      <c r="T286" s="151"/>
      <c r="AT286" s="146" t="s">
        <v>145</v>
      </c>
      <c r="AU286" s="146" t="s">
        <v>21</v>
      </c>
      <c r="AV286" s="12" t="s">
        <v>21</v>
      </c>
      <c r="AW286" s="12" t="s">
        <v>42</v>
      </c>
      <c r="AX286" s="12" t="s">
        <v>82</v>
      </c>
      <c r="AY286" s="146" t="s">
        <v>131</v>
      </c>
    </row>
    <row r="287" spans="2:51" s="13" customFormat="1" ht="10.2">
      <c r="B287" s="157"/>
      <c r="D287" s="141" t="s">
        <v>145</v>
      </c>
      <c r="E287" s="158" t="s">
        <v>44</v>
      </c>
      <c r="F287" s="159" t="s">
        <v>202</v>
      </c>
      <c r="H287" s="160">
        <v>21.631</v>
      </c>
      <c r="I287" s="161"/>
      <c r="L287" s="157"/>
      <c r="M287" s="162"/>
      <c r="T287" s="163"/>
      <c r="AT287" s="158" t="s">
        <v>145</v>
      </c>
      <c r="AU287" s="158" t="s">
        <v>21</v>
      </c>
      <c r="AV287" s="13" t="s">
        <v>152</v>
      </c>
      <c r="AW287" s="13" t="s">
        <v>42</v>
      </c>
      <c r="AX287" s="13" t="s">
        <v>90</v>
      </c>
      <c r="AY287" s="158" t="s">
        <v>131</v>
      </c>
    </row>
    <row r="288" spans="2:65" s="1" customFormat="1" ht="16.5" customHeight="1">
      <c r="B288" s="33"/>
      <c r="C288" s="128" t="s">
        <v>493</v>
      </c>
      <c r="D288" s="128" t="s">
        <v>134</v>
      </c>
      <c r="E288" s="129" t="s">
        <v>494</v>
      </c>
      <c r="F288" s="130" t="s">
        <v>495</v>
      </c>
      <c r="G288" s="131" t="s">
        <v>187</v>
      </c>
      <c r="H288" s="132">
        <v>169.458</v>
      </c>
      <c r="I288" s="133"/>
      <c r="J288" s="134">
        <f>ROUND(I288*H288,2)</f>
        <v>0</v>
      </c>
      <c r="K288" s="130" t="s">
        <v>188</v>
      </c>
      <c r="L288" s="33"/>
      <c r="M288" s="135" t="s">
        <v>44</v>
      </c>
      <c r="N288" s="136" t="s">
        <v>53</v>
      </c>
      <c r="P288" s="137">
        <f>O288*H288</f>
        <v>0</v>
      </c>
      <c r="Q288" s="137">
        <v>0</v>
      </c>
      <c r="R288" s="137">
        <f>Q288*H288</f>
        <v>0</v>
      </c>
      <c r="S288" s="137">
        <v>0</v>
      </c>
      <c r="T288" s="138">
        <f>S288*H288</f>
        <v>0</v>
      </c>
      <c r="AR288" s="139" t="s">
        <v>152</v>
      </c>
      <c r="AT288" s="139" t="s">
        <v>134</v>
      </c>
      <c r="AU288" s="139" t="s">
        <v>21</v>
      </c>
      <c r="AY288" s="17" t="s">
        <v>131</v>
      </c>
      <c r="BE288" s="140">
        <f>IF(N288="základní",J288,0)</f>
        <v>0</v>
      </c>
      <c r="BF288" s="140">
        <f>IF(N288="snížená",J288,0)</f>
        <v>0</v>
      </c>
      <c r="BG288" s="140">
        <f>IF(N288="zákl. přenesená",J288,0)</f>
        <v>0</v>
      </c>
      <c r="BH288" s="140">
        <f>IF(N288="sníž. přenesená",J288,0)</f>
        <v>0</v>
      </c>
      <c r="BI288" s="140">
        <f>IF(N288="nulová",J288,0)</f>
        <v>0</v>
      </c>
      <c r="BJ288" s="17" t="s">
        <v>90</v>
      </c>
      <c r="BK288" s="140">
        <f>ROUND(I288*H288,2)</f>
        <v>0</v>
      </c>
      <c r="BL288" s="17" t="s">
        <v>152</v>
      </c>
      <c r="BM288" s="139" t="s">
        <v>496</v>
      </c>
    </row>
    <row r="289" spans="2:47" s="1" customFormat="1" ht="10.2">
      <c r="B289" s="33"/>
      <c r="D289" s="155" t="s">
        <v>190</v>
      </c>
      <c r="F289" s="156" t="s">
        <v>497</v>
      </c>
      <c r="I289" s="143"/>
      <c r="L289" s="33"/>
      <c r="M289" s="144"/>
      <c r="T289" s="54"/>
      <c r="AT289" s="17" t="s">
        <v>190</v>
      </c>
      <c r="AU289" s="17" t="s">
        <v>21</v>
      </c>
    </row>
    <row r="290" spans="2:51" s="12" customFormat="1" ht="10.2">
      <c r="B290" s="145"/>
      <c r="D290" s="141" t="s">
        <v>145</v>
      </c>
      <c r="E290" s="146" t="s">
        <v>44</v>
      </c>
      <c r="F290" s="147" t="s">
        <v>498</v>
      </c>
      <c r="H290" s="148">
        <v>169.458</v>
      </c>
      <c r="I290" s="149"/>
      <c r="L290" s="145"/>
      <c r="M290" s="150"/>
      <c r="T290" s="151"/>
      <c r="AT290" s="146" t="s">
        <v>145</v>
      </c>
      <c r="AU290" s="146" t="s">
        <v>21</v>
      </c>
      <c r="AV290" s="12" t="s">
        <v>21</v>
      </c>
      <c r="AW290" s="12" t="s">
        <v>42</v>
      </c>
      <c r="AX290" s="12" t="s">
        <v>90</v>
      </c>
      <c r="AY290" s="146" t="s">
        <v>131</v>
      </c>
    </row>
    <row r="291" spans="2:65" s="1" customFormat="1" ht="16.5" customHeight="1">
      <c r="B291" s="33"/>
      <c r="C291" s="128" t="s">
        <v>499</v>
      </c>
      <c r="D291" s="128" t="s">
        <v>134</v>
      </c>
      <c r="E291" s="129" t="s">
        <v>500</v>
      </c>
      <c r="F291" s="130" t="s">
        <v>501</v>
      </c>
      <c r="G291" s="131" t="s">
        <v>197</v>
      </c>
      <c r="H291" s="132">
        <v>1112.4</v>
      </c>
      <c r="I291" s="133"/>
      <c r="J291" s="134">
        <f>ROUND(I291*H291,2)</f>
        <v>0</v>
      </c>
      <c r="K291" s="130" t="s">
        <v>188</v>
      </c>
      <c r="L291" s="33"/>
      <c r="M291" s="135" t="s">
        <v>44</v>
      </c>
      <c r="N291" s="136" t="s">
        <v>53</v>
      </c>
      <c r="P291" s="137">
        <f>O291*H291</f>
        <v>0</v>
      </c>
      <c r="Q291" s="137">
        <v>0</v>
      </c>
      <c r="R291" s="137">
        <f>Q291*H291</f>
        <v>0</v>
      </c>
      <c r="S291" s="137">
        <v>0</v>
      </c>
      <c r="T291" s="138">
        <f>S291*H291</f>
        <v>0</v>
      </c>
      <c r="AR291" s="139" t="s">
        <v>152</v>
      </c>
      <c r="AT291" s="139" t="s">
        <v>134</v>
      </c>
      <c r="AU291" s="139" t="s">
        <v>21</v>
      </c>
      <c r="AY291" s="17" t="s">
        <v>131</v>
      </c>
      <c r="BE291" s="140">
        <f>IF(N291="základní",J291,0)</f>
        <v>0</v>
      </c>
      <c r="BF291" s="140">
        <f>IF(N291="snížená",J291,0)</f>
        <v>0</v>
      </c>
      <c r="BG291" s="140">
        <f>IF(N291="zákl. přenesená",J291,0)</f>
        <v>0</v>
      </c>
      <c r="BH291" s="140">
        <f>IF(N291="sníž. přenesená",J291,0)</f>
        <v>0</v>
      </c>
      <c r="BI291" s="140">
        <f>IF(N291="nulová",J291,0)</f>
        <v>0</v>
      </c>
      <c r="BJ291" s="17" t="s">
        <v>90</v>
      </c>
      <c r="BK291" s="140">
        <f>ROUND(I291*H291,2)</f>
        <v>0</v>
      </c>
      <c r="BL291" s="17" t="s">
        <v>152</v>
      </c>
      <c r="BM291" s="139" t="s">
        <v>502</v>
      </c>
    </row>
    <row r="292" spans="2:47" s="1" customFormat="1" ht="10.2">
      <c r="B292" s="33"/>
      <c r="D292" s="155" t="s">
        <v>190</v>
      </c>
      <c r="F292" s="156" t="s">
        <v>503</v>
      </c>
      <c r="I292" s="143"/>
      <c r="L292" s="33"/>
      <c r="M292" s="144"/>
      <c r="T292" s="54"/>
      <c r="AT292" s="17" t="s">
        <v>190</v>
      </c>
      <c r="AU292" s="17" t="s">
        <v>21</v>
      </c>
    </row>
    <row r="293" spans="2:51" s="12" customFormat="1" ht="10.2">
      <c r="B293" s="145"/>
      <c r="D293" s="141" t="s">
        <v>145</v>
      </c>
      <c r="E293" s="146" t="s">
        <v>44</v>
      </c>
      <c r="F293" s="147" t="s">
        <v>504</v>
      </c>
      <c r="H293" s="148">
        <v>1112.4</v>
      </c>
      <c r="I293" s="149"/>
      <c r="L293" s="145"/>
      <c r="M293" s="150"/>
      <c r="T293" s="151"/>
      <c r="AT293" s="146" t="s">
        <v>145</v>
      </c>
      <c r="AU293" s="146" t="s">
        <v>21</v>
      </c>
      <c r="AV293" s="12" t="s">
        <v>21</v>
      </c>
      <c r="AW293" s="12" t="s">
        <v>42</v>
      </c>
      <c r="AX293" s="12" t="s">
        <v>90</v>
      </c>
      <c r="AY293" s="146" t="s">
        <v>131</v>
      </c>
    </row>
    <row r="294" spans="2:63" s="11" customFormat="1" ht="22.8" customHeight="1">
      <c r="B294" s="116"/>
      <c r="D294" s="117" t="s">
        <v>81</v>
      </c>
      <c r="E294" s="126" t="s">
        <v>505</v>
      </c>
      <c r="F294" s="126" t="s">
        <v>506</v>
      </c>
      <c r="I294" s="119"/>
      <c r="J294" s="127">
        <f>BK294</f>
        <v>0</v>
      </c>
      <c r="L294" s="116"/>
      <c r="M294" s="121"/>
      <c r="P294" s="122">
        <f>SUM(P295:P303)</f>
        <v>0</v>
      </c>
      <c r="R294" s="122">
        <f>SUM(R295:R303)</f>
        <v>0</v>
      </c>
      <c r="T294" s="123">
        <f>SUM(T295:T303)</f>
        <v>0</v>
      </c>
      <c r="AR294" s="117" t="s">
        <v>90</v>
      </c>
      <c r="AT294" s="124" t="s">
        <v>81</v>
      </c>
      <c r="AU294" s="124" t="s">
        <v>90</v>
      </c>
      <c r="AY294" s="117" t="s">
        <v>131</v>
      </c>
      <c r="BK294" s="125">
        <f>SUM(BK295:BK303)</f>
        <v>0</v>
      </c>
    </row>
    <row r="295" spans="2:65" s="1" customFormat="1" ht="24.15" customHeight="1">
      <c r="B295" s="33"/>
      <c r="C295" s="128" t="s">
        <v>507</v>
      </c>
      <c r="D295" s="128" t="s">
        <v>134</v>
      </c>
      <c r="E295" s="129" t="s">
        <v>508</v>
      </c>
      <c r="F295" s="130" t="s">
        <v>509</v>
      </c>
      <c r="G295" s="131" t="s">
        <v>207</v>
      </c>
      <c r="H295" s="132">
        <v>21.005</v>
      </c>
      <c r="I295" s="133"/>
      <c r="J295" s="134">
        <f>ROUND(I295*H295,2)</f>
        <v>0</v>
      </c>
      <c r="K295" s="130" t="s">
        <v>188</v>
      </c>
      <c r="L295" s="33"/>
      <c r="M295" s="135" t="s">
        <v>44</v>
      </c>
      <c r="N295" s="136" t="s">
        <v>53</v>
      </c>
      <c r="P295" s="137">
        <f>O295*H295</f>
        <v>0</v>
      </c>
      <c r="Q295" s="137">
        <v>0</v>
      </c>
      <c r="R295" s="137">
        <f>Q295*H295</f>
        <v>0</v>
      </c>
      <c r="S295" s="137">
        <v>0</v>
      </c>
      <c r="T295" s="138">
        <f>S295*H295</f>
        <v>0</v>
      </c>
      <c r="AR295" s="139" t="s">
        <v>152</v>
      </c>
      <c r="AT295" s="139" t="s">
        <v>134</v>
      </c>
      <c r="AU295" s="139" t="s">
        <v>21</v>
      </c>
      <c r="AY295" s="17" t="s">
        <v>131</v>
      </c>
      <c r="BE295" s="140">
        <f>IF(N295="základní",J295,0)</f>
        <v>0</v>
      </c>
      <c r="BF295" s="140">
        <f>IF(N295="snížená",J295,0)</f>
        <v>0</v>
      </c>
      <c r="BG295" s="140">
        <f>IF(N295="zákl. přenesená",J295,0)</f>
        <v>0</v>
      </c>
      <c r="BH295" s="140">
        <f>IF(N295="sníž. přenesená",J295,0)</f>
        <v>0</v>
      </c>
      <c r="BI295" s="140">
        <f>IF(N295="nulová",J295,0)</f>
        <v>0</v>
      </c>
      <c r="BJ295" s="17" t="s">
        <v>90</v>
      </c>
      <c r="BK295" s="140">
        <f>ROUND(I295*H295,2)</f>
        <v>0</v>
      </c>
      <c r="BL295" s="17" t="s">
        <v>152</v>
      </c>
      <c r="BM295" s="139" t="s">
        <v>510</v>
      </c>
    </row>
    <row r="296" spans="2:47" s="1" customFormat="1" ht="10.2">
      <c r="B296" s="33"/>
      <c r="D296" s="155" t="s">
        <v>190</v>
      </c>
      <c r="F296" s="156" t="s">
        <v>511</v>
      </c>
      <c r="I296" s="143"/>
      <c r="L296" s="33"/>
      <c r="M296" s="144"/>
      <c r="T296" s="54"/>
      <c r="AT296" s="17" t="s">
        <v>190</v>
      </c>
      <c r="AU296" s="17" t="s">
        <v>21</v>
      </c>
    </row>
    <row r="297" spans="2:65" s="1" customFormat="1" ht="21.75" customHeight="1">
      <c r="B297" s="33"/>
      <c r="C297" s="128" t="s">
        <v>512</v>
      </c>
      <c r="D297" s="128" t="s">
        <v>134</v>
      </c>
      <c r="E297" s="129" t="s">
        <v>513</v>
      </c>
      <c r="F297" s="130" t="s">
        <v>514</v>
      </c>
      <c r="G297" s="131" t="s">
        <v>207</v>
      </c>
      <c r="H297" s="132">
        <v>21.005</v>
      </c>
      <c r="I297" s="133"/>
      <c r="J297" s="134">
        <f>ROUND(I297*H297,2)</f>
        <v>0</v>
      </c>
      <c r="K297" s="130" t="s">
        <v>188</v>
      </c>
      <c r="L297" s="33"/>
      <c r="M297" s="135" t="s">
        <v>44</v>
      </c>
      <c r="N297" s="136" t="s">
        <v>53</v>
      </c>
      <c r="P297" s="137">
        <f>O297*H297</f>
        <v>0</v>
      </c>
      <c r="Q297" s="137">
        <v>0</v>
      </c>
      <c r="R297" s="137">
        <f>Q297*H297</f>
        <v>0</v>
      </c>
      <c r="S297" s="137">
        <v>0</v>
      </c>
      <c r="T297" s="138">
        <f>S297*H297</f>
        <v>0</v>
      </c>
      <c r="AR297" s="139" t="s">
        <v>152</v>
      </c>
      <c r="AT297" s="139" t="s">
        <v>134</v>
      </c>
      <c r="AU297" s="139" t="s">
        <v>21</v>
      </c>
      <c r="AY297" s="17" t="s">
        <v>131</v>
      </c>
      <c r="BE297" s="140">
        <f>IF(N297="základní",J297,0)</f>
        <v>0</v>
      </c>
      <c r="BF297" s="140">
        <f>IF(N297="snížená",J297,0)</f>
        <v>0</v>
      </c>
      <c r="BG297" s="140">
        <f>IF(N297="zákl. přenesená",J297,0)</f>
        <v>0</v>
      </c>
      <c r="BH297" s="140">
        <f>IF(N297="sníž. přenesená",J297,0)</f>
        <v>0</v>
      </c>
      <c r="BI297" s="140">
        <f>IF(N297="nulová",J297,0)</f>
        <v>0</v>
      </c>
      <c r="BJ297" s="17" t="s">
        <v>90</v>
      </c>
      <c r="BK297" s="140">
        <f>ROUND(I297*H297,2)</f>
        <v>0</v>
      </c>
      <c r="BL297" s="17" t="s">
        <v>152</v>
      </c>
      <c r="BM297" s="139" t="s">
        <v>515</v>
      </c>
    </row>
    <row r="298" spans="2:47" s="1" customFormat="1" ht="10.2">
      <c r="B298" s="33"/>
      <c r="D298" s="155" t="s">
        <v>190</v>
      </c>
      <c r="F298" s="156" t="s">
        <v>516</v>
      </c>
      <c r="I298" s="143"/>
      <c r="L298" s="33"/>
      <c r="M298" s="144"/>
      <c r="T298" s="54"/>
      <c r="AT298" s="17" t="s">
        <v>190</v>
      </c>
      <c r="AU298" s="17" t="s">
        <v>21</v>
      </c>
    </row>
    <row r="299" spans="2:65" s="1" customFormat="1" ht="24.15" customHeight="1">
      <c r="B299" s="33"/>
      <c r="C299" s="128" t="s">
        <v>517</v>
      </c>
      <c r="D299" s="128" t="s">
        <v>134</v>
      </c>
      <c r="E299" s="129" t="s">
        <v>518</v>
      </c>
      <c r="F299" s="130" t="s">
        <v>519</v>
      </c>
      <c r="G299" s="131" t="s">
        <v>207</v>
      </c>
      <c r="H299" s="132">
        <v>147.035</v>
      </c>
      <c r="I299" s="133"/>
      <c r="J299" s="134">
        <f>ROUND(I299*H299,2)</f>
        <v>0</v>
      </c>
      <c r="K299" s="130" t="s">
        <v>188</v>
      </c>
      <c r="L299" s="33"/>
      <c r="M299" s="135" t="s">
        <v>44</v>
      </c>
      <c r="N299" s="136" t="s">
        <v>53</v>
      </c>
      <c r="P299" s="137">
        <f>O299*H299</f>
        <v>0</v>
      </c>
      <c r="Q299" s="137">
        <v>0</v>
      </c>
      <c r="R299" s="137">
        <f>Q299*H299</f>
        <v>0</v>
      </c>
      <c r="S299" s="137">
        <v>0</v>
      </c>
      <c r="T299" s="138">
        <f>S299*H299</f>
        <v>0</v>
      </c>
      <c r="AR299" s="139" t="s">
        <v>152</v>
      </c>
      <c r="AT299" s="139" t="s">
        <v>134</v>
      </c>
      <c r="AU299" s="139" t="s">
        <v>21</v>
      </c>
      <c r="AY299" s="17" t="s">
        <v>131</v>
      </c>
      <c r="BE299" s="140">
        <f>IF(N299="základní",J299,0)</f>
        <v>0</v>
      </c>
      <c r="BF299" s="140">
        <f>IF(N299="snížená",J299,0)</f>
        <v>0</v>
      </c>
      <c r="BG299" s="140">
        <f>IF(N299="zákl. přenesená",J299,0)</f>
        <v>0</v>
      </c>
      <c r="BH299" s="140">
        <f>IF(N299="sníž. přenesená",J299,0)</f>
        <v>0</v>
      </c>
      <c r="BI299" s="140">
        <f>IF(N299="nulová",J299,0)</f>
        <v>0</v>
      </c>
      <c r="BJ299" s="17" t="s">
        <v>90</v>
      </c>
      <c r="BK299" s="140">
        <f>ROUND(I299*H299,2)</f>
        <v>0</v>
      </c>
      <c r="BL299" s="17" t="s">
        <v>152</v>
      </c>
      <c r="BM299" s="139" t="s">
        <v>520</v>
      </c>
    </row>
    <row r="300" spans="2:47" s="1" customFormat="1" ht="10.2">
      <c r="B300" s="33"/>
      <c r="D300" s="155" t="s">
        <v>190</v>
      </c>
      <c r="F300" s="156" t="s">
        <v>521</v>
      </c>
      <c r="I300" s="143"/>
      <c r="L300" s="33"/>
      <c r="M300" s="144"/>
      <c r="T300" s="54"/>
      <c r="AT300" s="17" t="s">
        <v>190</v>
      </c>
      <c r="AU300" s="17" t="s">
        <v>21</v>
      </c>
    </row>
    <row r="301" spans="2:51" s="12" customFormat="1" ht="10.2">
      <c r="B301" s="145"/>
      <c r="D301" s="141" t="s">
        <v>145</v>
      </c>
      <c r="F301" s="147" t="s">
        <v>522</v>
      </c>
      <c r="H301" s="148">
        <v>147.035</v>
      </c>
      <c r="I301" s="149"/>
      <c r="L301" s="145"/>
      <c r="M301" s="150"/>
      <c r="T301" s="151"/>
      <c r="AT301" s="146" t="s">
        <v>145</v>
      </c>
      <c r="AU301" s="146" t="s">
        <v>21</v>
      </c>
      <c r="AV301" s="12" t="s">
        <v>21</v>
      </c>
      <c r="AW301" s="12" t="s">
        <v>4</v>
      </c>
      <c r="AX301" s="12" t="s">
        <v>90</v>
      </c>
      <c r="AY301" s="146" t="s">
        <v>131</v>
      </c>
    </row>
    <row r="302" spans="2:65" s="1" customFormat="1" ht="24.15" customHeight="1">
      <c r="B302" s="33"/>
      <c r="C302" s="128" t="s">
        <v>523</v>
      </c>
      <c r="D302" s="128" t="s">
        <v>134</v>
      </c>
      <c r="E302" s="129" t="s">
        <v>524</v>
      </c>
      <c r="F302" s="130" t="s">
        <v>525</v>
      </c>
      <c r="G302" s="131" t="s">
        <v>207</v>
      </c>
      <c r="H302" s="132">
        <v>21.005</v>
      </c>
      <c r="I302" s="133"/>
      <c r="J302" s="134">
        <f>ROUND(I302*H302,2)</f>
        <v>0</v>
      </c>
      <c r="K302" s="130" t="s">
        <v>188</v>
      </c>
      <c r="L302" s="33"/>
      <c r="M302" s="135" t="s">
        <v>44</v>
      </c>
      <c r="N302" s="136" t="s">
        <v>53</v>
      </c>
      <c r="P302" s="137">
        <f>O302*H302</f>
        <v>0</v>
      </c>
      <c r="Q302" s="137">
        <v>0</v>
      </c>
      <c r="R302" s="137">
        <f>Q302*H302</f>
        <v>0</v>
      </c>
      <c r="S302" s="137">
        <v>0</v>
      </c>
      <c r="T302" s="138">
        <f>S302*H302</f>
        <v>0</v>
      </c>
      <c r="AR302" s="139" t="s">
        <v>152</v>
      </c>
      <c r="AT302" s="139" t="s">
        <v>134</v>
      </c>
      <c r="AU302" s="139" t="s">
        <v>21</v>
      </c>
      <c r="AY302" s="17" t="s">
        <v>131</v>
      </c>
      <c r="BE302" s="140">
        <f>IF(N302="základní",J302,0)</f>
        <v>0</v>
      </c>
      <c r="BF302" s="140">
        <f>IF(N302="snížená",J302,0)</f>
        <v>0</v>
      </c>
      <c r="BG302" s="140">
        <f>IF(N302="zákl. přenesená",J302,0)</f>
        <v>0</v>
      </c>
      <c r="BH302" s="140">
        <f>IF(N302="sníž. přenesená",J302,0)</f>
        <v>0</v>
      </c>
      <c r="BI302" s="140">
        <f>IF(N302="nulová",J302,0)</f>
        <v>0</v>
      </c>
      <c r="BJ302" s="17" t="s">
        <v>90</v>
      </c>
      <c r="BK302" s="140">
        <f>ROUND(I302*H302,2)</f>
        <v>0</v>
      </c>
      <c r="BL302" s="17" t="s">
        <v>152</v>
      </c>
      <c r="BM302" s="139" t="s">
        <v>526</v>
      </c>
    </row>
    <row r="303" spans="2:47" s="1" customFormat="1" ht="10.2">
      <c r="B303" s="33"/>
      <c r="D303" s="155" t="s">
        <v>190</v>
      </c>
      <c r="F303" s="156" t="s">
        <v>527</v>
      </c>
      <c r="I303" s="143"/>
      <c r="L303" s="33"/>
      <c r="M303" s="144"/>
      <c r="T303" s="54"/>
      <c r="AT303" s="17" t="s">
        <v>190</v>
      </c>
      <c r="AU303" s="17" t="s">
        <v>21</v>
      </c>
    </row>
    <row r="304" spans="2:63" s="11" customFormat="1" ht="22.8" customHeight="1">
      <c r="B304" s="116"/>
      <c r="D304" s="117" t="s">
        <v>81</v>
      </c>
      <c r="E304" s="126" t="s">
        <v>528</v>
      </c>
      <c r="F304" s="126" t="s">
        <v>529</v>
      </c>
      <c r="I304" s="119"/>
      <c r="J304" s="127">
        <f>BK304</f>
        <v>0</v>
      </c>
      <c r="L304" s="116"/>
      <c r="M304" s="121"/>
      <c r="P304" s="122">
        <f>SUM(P305:P306)</f>
        <v>0</v>
      </c>
      <c r="R304" s="122">
        <f>SUM(R305:R306)</f>
        <v>0</v>
      </c>
      <c r="T304" s="123">
        <f>SUM(T305:T306)</f>
        <v>0</v>
      </c>
      <c r="AR304" s="117" t="s">
        <v>90</v>
      </c>
      <c r="AT304" s="124" t="s">
        <v>81</v>
      </c>
      <c r="AU304" s="124" t="s">
        <v>90</v>
      </c>
      <c r="AY304" s="117" t="s">
        <v>131</v>
      </c>
      <c r="BK304" s="125">
        <f>SUM(BK305:BK306)</f>
        <v>0</v>
      </c>
    </row>
    <row r="305" spans="2:65" s="1" customFormat="1" ht="33" customHeight="1">
      <c r="B305" s="33"/>
      <c r="C305" s="128" t="s">
        <v>530</v>
      </c>
      <c r="D305" s="128" t="s">
        <v>134</v>
      </c>
      <c r="E305" s="129" t="s">
        <v>531</v>
      </c>
      <c r="F305" s="130" t="s">
        <v>532</v>
      </c>
      <c r="G305" s="131" t="s">
        <v>207</v>
      </c>
      <c r="H305" s="132">
        <v>11.774</v>
      </c>
      <c r="I305" s="133"/>
      <c r="J305" s="134">
        <f>ROUND(I305*H305,2)</f>
        <v>0</v>
      </c>
      <c r="K305" s="130" t="s">
        <v>188</v>
      </c>
      <c r="L305" s="33"/>
      <c r="M305" s="135" t="s">
        <v>44</v>
      </c>
      <c r="N305" s="136" t="s">
        <v>53</v>
      </c>
      <c r="P305" s="137">
        <f>O305*H305</f>
        <v>0</v>
      </c>
      <c r="Q305" s="137">
        <v>0</v>
      </c>
      <c r="R305" s="137">
        <f>Q305*H305</f>
        <v>0</v>
      </c>
      <c r="S305" s="137">
        <v>0</v>
      </c>
      <c r="T305" s="138">
        <f>S305*H305</f>
        <v>0</v>
      </c>
      <c r="AR305" s="139" t="s">
        <v>152</v>
      </c>
      <c r="AT305" s="139" t="s">
        <v>134</v>
      </c>
      <c r="AU305" s="139" t="s">
        <v>21</v>
      </c>
      <c r="AY305" s="17" t="s">
        <v>131</v>
      </c>
      <c r="BE305" s="140">
        <f>IF(N305="základní",J305,0)</f>
        <v>0</v>
      </c>
      <c r="BF305" s="140">
        <f>IF(N305="snížená",J305,0)</f>
        <v>0</v>
      </c>
      <c r="BG305" s="140">
        <f>IF(N305="zákl. přenesená",J305,0)</f>
        <v>0</v>
      </c>
      <c r="BH305" s="140">
        <f>IF(N305="sníž. přenesená",J305,0)</f>
        <v>0</v>
      </c>
      <c r="BI305" s="140">
        <f>IF(N305="nulová",J305,0)</f>
        <v>0</v>
      </c>
      <c r="BJ305" s="17" t="s">
        <v>90</v>
      </c>
      <c r="BK305" s="140">
        <f>ROUND(I305*H305,2)</f>
        <v>0</v>
      </c>
      <c r="BL305" s="17" t="s">
        <v>152</v>
      </c>
      <c r="BM305" s="139" t="s">
        <v>533</v>
      </c>
    </row>
    <row r="306" spans="2:47" s="1" customFormat="1" ht="10.2">
      <c r="B306" s="33"/>
      <c r="D306" s="155" t="s">
        <v>190</v>
      </c>
      <c r="F306" s="156" t="s">
        <v>534</v>
      </c>
      <c r="I306" s="143"/>
      <c r="L306" s="33"/>
      <c r="M306" s="144"/>
      <c r="T306" s="54"/>
      <c r="AT306" s="17" t="s">
        <v>190</v>
      </c>
      <c r="AU306" s="17" t="s">
        <v>21</v>
      </c>
    </row>
    <row r="307" spans="2:63" s="11" customFormat="1" ht="25.95" customHeight="1">
      <c r="B307" s="116"/>
      <c r="D307" s="117" t="s">
        <v>81</v>
      </c>
      <c r="E307" s="118" t="s">
        <v>535</v>
      </c>
      <c r="F307" s="118" t="s">
        <v>536</v>
      </c>
      <c r="I307" s="119"/>
      <c r="J307" s="120">
        <f>BK307</f>
        <v>0</v>
      </c>
      <c r="L307" s="116"/>
      <c r="M307" s="121"/>
      <c r="P307" s="122">
        <f>P308+P316+P337+P345+P363+P369+P390+P441</f>
        <v>0</v>
      </c>
      <c r="R307" s="122">
        <f>R308+R316+R337+R345+R363+R369+R390+R441</f>
        <v>3.18806969</v>
      </c>
      <c r="T307" s="123">
        <f>T308+T316+T337+T345+T363+T369+T390+T441</f>
        <v>0.47250000000000003</v>
      </c>
      <c r="AR307" s="117" t="s">
        <v>21</v>
      </c>
      <c r="AT307" s="124" t="s">
        <v>81</v>
      </c>
      <c r="AU307" s="124" t="s">
        <v>82</v>
      </c>
      <c r="AY307" s="117" t="s">
        <v>131</v>
      </c>
      <c r="BK307" s="125">
        <f>BK308+BK316+BK337+BK345+BK363+BK369+BK390+BK441</f>
        <v>0</v>
      </c>
    </row>
    <row r="308" spans="2:63" s="11" customFormat="1" ht="22.8" customHeight="1">
      <c r="B308" s="116"/>
      <c r="D308" s="117" t="s">
        <v>81</v>
      </c>
      <c r="E308" s="126" t="s">
        <v>537</v>
      </c>
      <c r="F308" s="126" t="s">
        <v>538</v>
      </c>
      <c r="I308" s="119"/>
      <c r="J308" s="127">
        <f>BK308</f>
        <v>0</v>
      </c>
      <c r="L308" s="116"/>
      <c r="M308" s="121"/>
      <c r="P308" s="122">
        <f>SUM(P309:P315)</f>
        <v>0</v>
      </c>
      <c r="R308" s="122">
        <f>SUM(R309:R315)</f>
        <v>0.000288</v>
      </c>
      <c r="T308" s="123">
        <f>SUM(T309:T315)</f>
        <v>0</v>
      </c>
      <c r="AR308" s="117" t="s">
        <v>21</v>
      </c>
      <c r="AT308" s="124" t="s">
        <v>81</v>
      </c>
      <c r="AU308" s="124" t="s">
        <v>90</v>
      </c>
      <c r="AY308" s="117" t="s">
        <v>131</v>
      </c>
      <c r="BK308" s="125">
        <f>SUM(BK309:BK315)</f>
        <v>0</v>
      </c>
    </row>
    <row r="309" spans="2:65" s="1" customFormat="1" ht="16.5" customHeight="1">
      <c r="B309" s="33"/>
      <c r="C309" s="128" t="s">
        <v>539</v>
      </c>
      <c r="D309" s="128" t="s">
        <v>134</v>
      </c>
      <c r="E309" s="129" t="s">
        <v>540</v>
      </c>
      <c r="F309" s="130" t="s">
        <v>541</v>
      </c>
      <c r="G309" s="131" t="s">
        <v>187</v>
      </c>
      <c r="H309" s="132">
        <v>2.28</v>
      </c>
      <c r="I309" s="133"/>
      <c r="J309" s="134">
        <f>ROUND(I309*H309,2)</f>
        <v>0</v>
      </c>
      <c r="K309" s="130" t="s">
        <v>188</v>
      </c>
      <c r="L309" s="33"/>
      <c r="M309" s="135" t="s">
        <v>44</v>
      </c>
      <c r="N309" s="136" t="s">
        <v>53</v>
      </c>
      <c r="P309" s="137">
        <f>O309*H309</f>
        <v>0</v>
      </c>
      <c r="Q309" s="137">
        <v>0</v>
      </c>
      <c r="R309" s="137">
        <f>Q309*H309</f>
        <v>0</v>
      </c>
      <c r="S309" s="137">
        <v>0</v>
      </c>
      <c r="T309" s="138">
        <f>S309*H309</f>
        <v>0</v>
      </c>
      <c r="AR309" s="139" t="s">
        <v>438</v>
      </c>
      <c r="AT309" s="139" t="s">
        <v>134</v>
      </c>
      <c r="AU309" s="139" t="s">
        <v>21</v>
      </c>
      <c r="AY309" s="17" t="s">
        <v>131</v>
      </c>
      <c r="BE309" s="140">
        <f>IF(N309="základní",J309,0)</f>
        <v>0</v>
      </c>
      <c r="BF309" s="140">
        <f>IF(N309="snížená",J309,0)</f>
        <v>0</v>
      </c>
      <c r="BG309" s="140">
        <f>IF(N309="zákl. přenesená",J309,0)</f>
        <v>0</v>
      </c>
      <c r="BH309" s="140">
        <f>IF(N309="sníž. přenesená",J309,0)</f>
        <v>0</v>
      </c>
      <c r="BI309" s="140">
        <f>IF(N309="nulová",J309,0)</f>
        <v>0</v>
      </c>
      <c r="BJ309" s="17" t="s">
        <v>90</v>
      </c>
      <c r="BK309" s="140">
        <f>ROUND(I309*H309,2)</f>
        <v>0</v>
      </c>
      <c r="BL309" s="17" t="s">
        <v>438</v>
      </c>
      <c r="BM309" s="139" t="s">
        <v>542</v>
      </c>
    </row>
    <row r="310" spans="2:47" s="1" customFormat="1" ht="10.2">
      <c r="B310" s="33"/>
      <c r="D310" s="155" t="s">
        <v>190</v>
      </c>
      <c r="F310" s="156" t="s">
        <v>543</v>
      </c>
      <c r="I310" s="143"/>
      <c r="L310" s="33"/>
      <c r="M310" s="144"/>
      <c r="T310" s="54"/>
      <c r="AT310" s="17" t="s">
        <v>190</v>
      </c>
      <c r="AU310" s="17" t="s">
        <v>21</v>
      </c>
    </row>
    <row r="311" spans="2:51" s="12" customFormat="1" ht="10.2">
      <c r="B311" s="145"/>
      <c r="D311" s="141" t="s">
        <v>145</v>
      </c>
      <c r="E311" s="146" t="s">
        <v>44</v>
      </c>
      <c r="F311" s="147" t="s">
        <v>544</v>
      </c>
      <c r="H311" s="148">
        <v>2.28</v>
      </c>
      <c r="I311" s="149"/>
      <c r="L311" s="145"/>
      <c r="M311" s="150"/>
      <c r="T311" s="151"/>
      <c r="AT311" s="146" t="s">
        <v>145</v>
      </c>
      <c r="AU311" s="146" t="s">
        <v>21</v>
      </c>
      <c r="AV311" s="12" t="s">
        <v>21</v>
      </c>
      <c r="AW311" s="12" t="s">
        <v>42</v>
      </c>
      <c r="AX311" s="12" t="s">
        <v>90</v>
      </c>
      <c r="AY311" s="146" t="s">
        <v>131</v>
      </c>
    </row>
    <row r="312" spans="2:65" s="1" customFormat="1" ht="16.5" customHeight="1">
      <c r="B312" s="33"/>
      <c r="C312" s="164" t="s">
        <v>8</v>
      </c>
      <c r="D312" s="164" t="s">
        <v>232</v>
      </c>
      <c r="E312" s="165" t="s">
        <v>545</v>
      </c>
      <c r="F312" s="166" t="s">
        <v>546</v>
      </c>
      <c r="G312" s="167" t="s">
        <v>547</v>
      </c>
      <c r="H312" s="168">
        <v>0.288</v>
      </c>
      <c r="I312" s="169"/>
      <c r="J312" s="170">
        <f>ROUND(I312*H312,2)</f>
        <v>0</v>
      </c>
      <c r="K312" s="166" t="s">
        <v>188</v>
      </c>
      <c r="L312" s="171"/>
      <c r="M312" s="172" t="s">
        <v>44</v>
      </c>
      <c r="N312" s="173" t="s">
        <v>53</v>
      </c>
      <c r="P312" s="137">
        <f>O312*H312</f>
        <v>0</v>
      </c>
      <c r="Q312" s="137">
        <v>0.001</v>
      </c>
      <c r="R312" s="137">
        <f>Q312*H312</f>
        <v>0.000288</v>
      </c>
      <c r="S312" s="137">
        <v>0</v>
      </c>
      <c r="T312" s="138">
        <f>S312*H312</f>
        <v>0</v>
      </c>
      <c r="AR312" s="139" t="s">
        <v>478</v>
      </c>
      <c r="AT312" s="139" t="s">
        <v>232</v>
      </c>
      <c r="AU312" s="139" t="s">
        <v>21</v>
      </c>
      <c r="AY312" s="17" t="s">
        <v>131</v>
      </c>
      <c r="BE312" s="140">
        <f>IF(N312="základní",J312,0)</f>
        <v>0</v>
      </c>
      <c r="BF312" s="140">
        <f>IF(N312="snížená",J312,0)</f>
        <v>0</v>
      </c>
      <c r="BG312" s="140">
        <f>IF(N312="zákl. přenesená",J312,0)</f>
        <v>0</v>
      </c>
      <c r="BH312" s="140">
        <f>IF(N312="sníž. přenesená",J312,0)</f>
        <v>0</v>
      </c>
      <c r="BI312" s="140">
        <f>IF(N312="nulová",J312,0)</f>
        <v>0</v>
      </c>
      <c r="BJ312" s="17" t="s">
        <v>90</v>
      </c>
      <c r="BK312" s="140">
        <f>ROUND(I312*H312,2)</f>
        <v>0</v>
      </c>
      <c r="BL312" s="17" t="s">
        <v>438</v>
      </c>
      <c r="BM312" s="139" t="s">
        <v>548</v>
      </c>
    </row>
    <row r="313" spans="2:51" s="12" customFormat="1" ht="10.2">
      <c r="B313" s="145"/>
      <c r="D313" s="141" t="s">
        <v>145</v>
      </c>
      <c r="F313" s="147" t="s">
        <v>549</v>
      </c>
      <c r="H313" s="148">
        <v>0.288</v>
      </c>
      <c r="I313" s="149"/>
      <c r="L313" s="145"/>
      <c r="M313" s="150"/>
      <c r="T313" s="151"/>
      <c r="AT313" s="146" t="s">
        <v>145</v>
      </c>
      <c r="AU313" s="146" t="s">
        <v>21</v>
      </c>
      <c r="AV313" s="12" t="s">
        <v>21</v>
      </c>
      <c r="AW313" s="12" t="s">
        <v>4</v>
      </c>
      <c r="AX313" s="12" t="s">
        <v>90</v>
      </c>
      <c r="AY313" s="146" t="s">
        <v>131</v>
      </c>
    </row>
    <row r="314" spans="2:65" s="1" customFormat="1" ht="24.15" customHeight="1">
      <c r="B314" s="33"/>
      <c r="C314" s="128" t="s">
        <v>550</v>
      </c>
      <c r="D314" s="128" t="s">
        <v>134</v>
      </c>
      <c r="E314" s="129" t="s">
        <v>551</v>
      </c>
      <c r="F314" s="130" t="s">
        <v>552</v>
      </c>
      <c r="G314" s="131" t="s">
        <v>207</v>
      </c>
      <c r="H314" s="132">
        <v>0.001</v>
      </c>
      <c r="I314" s="133"/>
      <c r="J314" s="134">
        <f>ROUND(I314*H314,2)</f>
        <v>0</v>
      </c>
      <c r="K314" s="130" t="s">
        <v>188</v>
      </c>
      <c r="L314" s="33"/>
      <c r="M314" s="135" t="s">
        <v>44</v>
      </c>
      <c r="N314" s="136" t="s">
        <v>53</v>
      </c>
      <c r="P314" s="137">
        <f>O314*H314</f>
        <v>0</v>
      </c>
      <c r="Q314" s="137">
        <v>0</v>
      </c>
      <c r="R314" s="137">
        <f>Q314*H314</f>
        <v>0</v>
      </c>
      <c r="S314" s="137">
        <v>0</v>
      </c>
      <c r="T314" s="138">
        <f>S314*H314</f>
        <v>0</v>
      </c>
      <c r="AR314" s="139" t="s">
        <v>438</v>
      </c>
      <c r="AT314" s="139" t="s">
        <v>134</v>
      </c>
      <c r="AU314" s="139" t="s">
        <v>21</v>
      </c>
      <c r="AY314" s="17" t="s">
        <v>131</v>
      </c>
      <c r="BE314" s="140">
        <f>IF(N314="základní",J314,0)</f>
        <v>0</v>
      </c>
      <c r="BF314" s="140">
        <f>IF(N314="snížená",J314,0)</f>
        <v>0</v>
      </c>
      <c r="BG314" s="140">
        <f>IF(N314="zákl. přenesená",J314,0)</f>
        <v>0</v>
      </c>
      <c r="BH314" s="140">
        <f>IF(N314="sníž. přenesená",J314,0)</f>
        <v>0</v>
      </c>
      <c r="BI314" s="140">
        <f>IF(N314="nulová",J314,0)</f>
        <v>0</v>
      </c>
      <c r="BJ314" s="17" t="s">
        <v>90</v>
      </c>
      <c r="BK314" s="140">
        <f>ROUND(I314*H314,2)</f>
        <v>0</v>
      </c>
      <c r="BL314" s="17" t="s">
        <v>438</v>
      </c>
      <c r="BM314" s="139" t="s">
        <v>553</v>
      </c>
    </row>
    <row r="315" spans="2:47" s="1" customFormat="1" ht="10.2">
      <c r="B315" s="33"/>
      <c r="D315" s="155" t="s">
        <v>190</v>
      </c>
      <c r="F315" s="156" t="s">
        <v>554</v>
      </c>
      <c r="I315" s="143"/>
      <c r="L315" s="33"/>
      <c r="M315" s="144"/>
      <c r="T315" s="54"/>
      <c r="AT315" s="17" t="s">
        <v>190</v>
      </c>
      <c r="AU315" s="17" t="s">
        <v>21</v>
      </c>
    </row>
    <row r="316" spans="2:63" s="11" customFormat="1" ht="22.8" customHeight="1">
      <c r="B316" s="116"/>
      <c r="D316" s="117" t="s">
        <v>81</v>
      </c>
      <c r="E316" s="126" t="s">
        <v>555</v>
      </c>
      <c r="F316" s="126" t="s">
        <v>556</v>
      </c>
      <c r="I316" s="119"/>
      <c r="J316" s="127">
        <f>BK316</f>
        <v>0</v>
      </c>
      <c r="L316" s="116"/>
      <c r="M316" s="121"/>
      <c r="P316" s="122">
        <f>SUM(P317:P336)</f>
        <v>0</v>
      </c>
      <c r="R316" s="122">
        <f>SUM(R317:R336)</f>
        <v>1.1222117999999999</v>
      </c>
      <c r="T316" s="123">
        <f>SUM(T317:T336)</f>
        <v>0.47250000000000003</v>
      </c>
      <c r="AR316" s="117" t="s">
        <v>21</v>
      </c>
      <c r="AT316" s="124" t="s">
        <v>81</v>
      </c>
      <c r="AU316" s="124" t="s">
        <v>90</v>
      </c>
      <c r="AY316" s="117" t="s">
        <v>131</v>
      </c>
      <c r="BK316" s="125">
        <f>SUM(BK317:BK336)</f>
        <v>0</v>
      </c>
    </row>
    <row r="317" spans="2:65" s="1" customFormat="1" ht="24.15" customHeight="1">
      <c r="B317" s="33"/>
      <c r="C317" s="128" t="s">
        <v>557</v>
      </c>
      <c r="D317" s="128" t="s">
        <v>134</v>
      </c>
      <c r="E317" s="129" t="s">
        <v>558</v>
      </c>
      <c r="F317" s="130" t="s">
        <v>559</v>
      </c>
      <c r="G317" s="131" t="s">
        <v>187</v>
      </c>
      <c r="H317" s="132">
        <v>270</v>
      </c>
      <c r="I317" s="133"/>
      <c r="J317" s="134">
        <f>ROUND(I317*H317,2)</f>
        <v>0</v>
      </c>
      <c r="K317" s="130" t="s">
        <v>188</v>
      </c>
      <c r="L317" s="33"/>
      <c r="M317" s="135" t="s">
        <v>44</v>
      </c>
      <c r="N317" s="136" t="s">
        <v>53</v>
      </c>
      <c r="P317" s="137">
        <f>O317*H317</f>
        <v>0</v>
      </c>
      <c r="Q317" s="137">
        <v>0</v>
      </c>
      <c r="R317" s="137">
        <f>Q317*H317</f>
        <v>0</v>
      </c>
      <c r="S317" s="137">
        <v>0.00175</v>
      </c>
      <c r="T317" s="138">
        <f>S317*H317</f>
        <v>0.47250000000000003</v>
      </c>
      <c r="AR317" s="139" t="s">
        <v>438</v>
      </c>
      <c r="AT317" s="139" t="s">
        <v>134</v>
      </c>
      <c r="AU317" s="139" t="s">
        <v>21</v>
      </c>
      <c r="AY317" s="17" t="s">
        <v>131</v>
      </c>
      <c r="BE317" s="140">
        <f>IF(N317="základní",J317,0)</f>
        <v>0</v>
      </c>
      <c r="BF317" s="140">
        <f>IF(N317="snížená",J317,0)</f>
        <v>0</v>
      </c>
      <c r="BG317" s="140">
        <f>IF(N317="zákl. přenesená",J317,0)</f>
        <v>0</v>
      </c>
      <c r="BH317" s="140">
        <f>IF(N317="sníž. přenesená",J317,0)</f>
        <v>0</v>
      </c>
      <c r="BI317" s="140">
        <f>IF(N317="nulová",J317,0)</f>
        <v>0</v>
      </c>
      <c r="BJ317" s="17" t="s">
        <v>90</v>
      </c>
      <c r="BK317" s="140">
        <f>ROUND(I317*H317,2)</f>
        <v>0</v>
      </c>
      <c r="BL317" s="17" t="s">
        <v>438</v>
      </c>
      <c r="BM317" s="139" t="s">
        <v>560</v>
      </c>
    </row>
    <row r="318" spans="2:47" s="1" customFormat="1" ht="10.2">
      <c r="B318" s="33"/>
      <c r="D318" s="155" t="s">
        <v>190</v>
      </c>
      <c r="F318" s="156" t="s">
        <v>561</v>
      </c>
      <c r="I318" s="143"/>
      <c r="L318" s="33"/>
      <c r="M318" s="144"/>
      <c r="T318" s="54"/>
      <c r="AT318" s="17" t="s">
        <v>190</v>
      </c>
      <c r="AU318" s="17" t="s">
        <v>21</v>
      </c>
    </row>
    <row r="319" spans="2:51" s="12" customFormat="1" ht="10.2">
      <c r="B319" s="145"/>
      <c r="D319" s="141" t="s">
        <v>145</v>
      </c>
      <c r="E319" s="146" t="s">
        <v>44</v>
      </c>
      <c r="F319" s="147" t="s">
        <v>562</v>
      </c>
      <c r="H319" s="148">
        <v>270</v>
      </c>
      <c r="I319" s="149"/>
      <c r="L319" s="145"/>
      <c r="M319" s="150"/>
      <c r="T319" s="151"/>
      <c r="AT319" s="146" t="s">
        <v>145</v>
      </c>
      <c r="AU319" s="146" t="s">
        <v>21</v>
      </c>
      <c r="AV319" s="12" t="s">
        <v>21</v>
      </c>
      <c r="AW319" s="12" t="s">
        <v>42</v>
      </c>
      <c r="AX319" s="12" t="s">
        <v>90</v>
      </c>
      <c r="AY319" s="146" t="s">
        <v>131</v>
      </c>
    </row>
    <row r="320" spans="2:65" s="1" customFormat="1" ht="24.15" customHeight="1">
      <c r="B320" s="33"/>
      <c r="C320" s="128" t="s">
        <v>563</v>
      </c>
      <c r="D320" s="128" t="s">
        <v>134</v>
      </c>
      <c r="E320" s="129" t="s">
        <v>564</v>
      </c>
      <c r="F320" s="130" t="s">
        <v>565</v>
      </c>
      <c r="G320" s="131" t="s">
        <v>187</v>
      </c>
      <c r="H320" s="132">
        <v>270</v>
      </c>
      <c r="I320" s="133"/>
      <c r="J320" s="134">
        <f>ROUND(I320*H320,2)</f>
        <v>0</v>
      </c>
      <c r="K320" s="130" t="s">
        <v>188</v>
      </c>
      <c r="L320" s="33"/>
      <c r="M320" s="135" t="s">
        <v>44</v>
      </c>
      <c r="N320" s="136" t="s">
        <v>53</v>
      </c>
      <c r="P320" s="137">
        <f>O320*H320</f>
        <v>0</v>
      </c>
      <c r="Q320" s="137">
        <v>0</v>
      </c>
      <c r="R320" s="137">
        <f>Q320*H320</f>
        <v>0</v>
      </c>
      <c r="S320" s="137">
        <v>0</v>
      </c>
      <c r="T320" s="138">
        <f>S320*H320</f>
        <v>0</v>
      </c>
      <c r="AR320" s="139" t="s">
        <v>438</v>
      </c>
      <c r="AT320" s="139" t="s">
        <v>134</v>
      </c>
      <c r="AU320" s="139" t="s">
        <v>21</v>
      </c>
      <c r="AY320" s="17" t="s">
        <v>131</v>
      </c>
      <c r="BE320" s="140">
        <f>IF(N320="základní",J320,0)</f>
        <v>0</v>
      </c>
      <c r="BF320" s="140">
        <f>IF(N320="snížená",J320,0)</f>
        <v>0</v>
      </c>
      <c r="BG320" s="140">
        <f>IF(N320="zákl. přenesená",J320,0)</f>
        <v>0</v>
      </c>
      <c r="BH320" s="140">
        <f>IF(N320="sníž. přenesená",J320,0)</f>
        <v>0</v>
      </c>
      <c r="BI320" s="140">
        <f>IF(N320="nulová",J320,0)</f>
        <v>0</v>
      </c>
      <c r="BJ320" s="17" t="s">
        <v>90</v>
      </c>
      <c r="BK320" s="140">
        <f>ROUND(I320*H320,2)</f>
        <v>0</v>
      </c>
      <c r="BL320" s="17" t="s">
        <v>438</v>
      </c>
      <c r="BM320" s="139" t="s">
        <v>566</v>
      </c>
    </row>
    <row r="321" spans="2:47" s="1" customFormat="1" ht="10.2">
      <c r="B321" s="33"/>
      <c r="D321" s="155" t="s">
        <v>190</v>
      </c>
      <c r="F321" s="156" t="s">
        <v>567</v>
      </c>
      <c r="I321" s="143"/>
      <c r="L321" s="33"/>
      <c r="M321" s="144"/>
      <c r="T321" s="54"/>
      <c r="AT321" s="17" t="s">
        <v>190</v>
      </c>
      <c r="AU321" s="17" t="s">
        <v>21</v>
      </c>
    </row>
    <row r="322" spans="2:51" s="12" customFormat="1" ht="10.2">
      <c r="B322" s="145"/>
      <c r="D322" s="141" t="s">
        <v>145</v>
      </c>
      <c r="E322" s="146" t="s">
        <v>44</v>
      </c>
      <c r="F322" s="147" t="s">
        <v>562</v>
      </c>
      <c r="H322" s="148">
        <v>270</v>
      </c>
      <c r="I322" s="149"/>
      <c r="L322" s="145"/>
      <c r="M322" s="150"/>
      <c r="T322" s="151"/>
      <c r="AT322" s="146" t="s">
        <v>145</v>
      </c>
      <c r="AU322" s="146" t="s">
        <v>21</v>
      </c>
      <c r="AV322" s="12" t="s">
        <v>21</v>
      </c>
      <c r="AW322" s="12" t="s">
        <v>42</v>
      </c>
      <c r="AX322" s="12" t="s">
        <v>90</v>
      </c>
      <c r="AY322" s="146" t="s">
        <v>131</v>
      </c>
    </row>
    <row r="323" spans="2:65" s="1" customFormat="1" ht="16.5" customHeight="1">
      <c r="B323" s="33"/>
      <c r="C323" s="164" t="s">
        <v>568</v>
      </c>
      <c r="D323" s="164" t="s">
        <v>232</v>
      </c>
      <c r="E323" s="165" t="s">
        <v>569</v>
      </c>
      <c r="F323" s="166" t="s">
        <v>570</v>
      </c>
      <c r="G323" s="167" t="s">
        <v>187</v>
      </c>
      <c r="H323" s="168">
        <v>283.5</v>
      </c>
      <c r="I323" s="169"/>
      <c r="J323" s="170">
        <f>ROUND(I323*H323,2)</f>
        <v>0</v>
      </c>
      <c r="K323" s="166" t="s">
        <v>188</v>
      </c>
      <c r="L323" s="171"/>
      <c r="M323" s="172" t="s">
        <v>44</v>
      </c>
      <c r="N323" s="173" t="s">
        <v>53</v>
      </c>
      <c r="P323" s="137">
        <f>O323*H323</f>
        <v>0</v>
      </c>
      <c r="Q323" s="137">
        <v>0.0036</v>
      </c>
      <c r="R323" s="137">
        <f>Q323*H323</f>
        <v>1.0206</v>
      </c>
      <c r="S323" s="137">
        <v>0</v>
      </c>
      <c r="T323" s="138">
        <f>S323*H323</f>
        <v>0</v>
      </c>
      <c r="AR323" s="139" t="s">
        <v>478</v>
      </c>
      <c r="AT323" s="139" t="s">
        <v>232</v>
      </c>
      <c r="AU323" s="139" t="s">
        <v>21</v>
      </c>
      <c r="AY323" s="17" t="s">
        <v>131</v>
      </c>
      <c r="BE323" s="140">
        <f>IF(N323="základní",J323,0)</f>
        <v>0</v>
      </c>
      <c r="BF323" s="140">
        <f>IF(N323="snížená",J323,0)</f>
        <v>0</v>
      </c>
      <c r="BG323" s="140">
        <f>IF(N323="zákl. přenesená",J323,0)</f>
        <v>0</v>
      </c>
      <c r="BH323" s="140">
        <f>IF(N323="sníž. přenesená",J323,0)</f>
        <v>0</v>
      </c>
      <c r="BI323" s="140">
        <f>IF(N323="nulová",J323,0)</f>
        <v>0</v>
      </c>
      <c r="BJ323" s="17" t="s">
        <v>90</v>
      </c>
      <c r="BK323" s="140">
        <f>ROUND(I323*H323,2)</f>
        <v>0</v>
      </c>
      <c r="BL323" s="17" t="s">
        <v>438</v>
      </c>
      <c r="BM323" s="139" t="s">
        <v>571</v>
      </c>
    </row>
    <row r="324" spans="2:51" s="12" customFormat="1" ht="10.2">
      <c r="B324" s="145"/>
      <c r="D324" s="141" t="s">
        <v>145</v>
      </c>
      <c r="F324" s="147" t="s">
        <v>572</v>
      </c>
      <c r="H324" s="148">
        <v>283.5</v>
      </c>
      <c r="I324" s="149"/>
      <c r="L324" s="145"/>
      <c r="M324" s="150"/>
      <c r="T324" s="151"/>
      <c r="AT324" s="146" t="s">
        <v>145</v>
      </c>
      <c r="AU324" s="146" t="s">
        <v>21</v>
      </c>
      <c r="AV324" s="12" t="s">
        <v>21</v>
      </c>
      <c r="AW324" s="12" t="s">
        <v>4</v>
      </c>
      <c r="AX324" s="12" t="s">
        <v>90</v>
      </c>
      <c r="AY324" s="146" t="s">
        <v>131</v>
      </c>
    </row>
    <row r="325" spans="2:65" s="1" customFormat="1" ht="24.15" customHeight="1">
      <c r="B325" s="33"/>
      <c r="C325" s="128" t="s">
        <v>573</v>
      </c>
      <c r="D325" s="128" t="s">
        <v>134</v>
      </c>
      <c r="E325" s="129" t="s">
        <v>574</v>
      </c>
      <c r="F325" s="130" t="s">
        <v>575</v>
      </c>
      <c r="G325" s="131" t="s">
        <v>187</v>
      </c>
      <c r="H325" s="132">
        <v>270</v>
      </c>
      <c r="I325" s="133"/>
      <c r="J325" s="134">
        <f>ROUND(I325*H325,2)</f>
        <v>0</v>
      </c>
      <c r="K325" s="130" t="s">
        <v>188</v>
      </c>
      <c r="L325" s="33"/>
      <c r="M325" s="135" t="s">
        <v>44</v>
      </c>
      <c r="N325" s="136" t="s">
        <v>53</v>
      </c>
      <c r="P325" s="137">
        <f>O325*H325</f>
        <v>0</v>
      </c>
      <c r="Q325" s="137">
        <v>1E-05</v>
      </c>
      <c r="R325" s="137">
        <f>Q325*H325</f>
        <v>0.0027</v>
      </c>
      <c r="S325" s="137">
        <v>0</v>
      </c>
      <c r="T325" s="138">
        <f>S325*H325</f>
        <v>0</v>
      </c>
      <c r="AR325" s="139" t="s">
        <v>438</v>
      </c>
      <c r="AT325" s="139" t="s">
        <v>134</v>
      </c>
      <c r="AU325" s="139" t="s">
        <v>21</v>
      </c>
      <c r="AY325" s="17" t="s">
        <v>131</v>
      </c>
      <c r="BE325" s="140">
        <f>IF(N325="základní",J325,0)</f>
        <v>0</v>
      </c>
      <c r="BF325" s="140">
        <f>IF(N325="snížená",J325,0)</f>
        <v>0</v>
      </c>
      <c r="BG325" s="140">
        <f>IF(N325="zákl. přenesená",J325,0)</f>
        <v>0</v>
      </c>
      <c r="BH325" s="140">
        <f>IF(N325="sníž. přenesená",J325,0)</f>
        <v>0</v>
      </c>
      <c r="BI325" s="140">
        <f>IF(N325="nulová",J325,0)</f>
        <v>0</v>
      </c>
      <c r="BJ325" s="17" t="s">
        <v>90</v>
      </c>
      <c r="BK325" s="140">
        <f>ROUND(I325*H325,2)</f>
        <v>0</v>
      </c>
      <c r="BL325" s="17" t="s">
        <v>438</v>
      </c>
      <c r="BM325" s="139" t="s">
        <v>576</v>
      </c>
    </row>
    <row r="326" spans="2:47" s="1" customFormat="1" ht="10.2">
      <c r="B326" s="33"/>
      <c r="D326" s="155" t="s">
        <v>190</v>
      </c>
      <c r="F326" s="156" t="s">
        <v>577</v>
      </c>
      <c r="I326" s="143"/>
      <c r="L326" s="33"/>
      <c r="M326" s="144"/>
      <c r="T326" s="54"/>
      <c r="AT326" s="17" t="s">
        <v>190</v>
      </c>
      <c r="AU326" s="17" t="s">
        <v>21</v>
      </c>
    </row>
    <row r="327" spans="2:51" s="12" customFormat="1" ht="10.2">
      <c r="B327" s="145"/>
      <c r="D327" s="141" t="s">
        <v>145</v>
      </c>
      <c r="E327" s="146" t="s">
        <v>44</v>
      </c>
      <c r="F327" s="147" t="s">
        <v>562</v>
      </c>
      <c r="H327" s="148">
        <v>270</v>
      </c>
      <c r="I327" s="149"/>
      <c r="L327" s="145"/>
      <c r="M327" s="150"/>
      <c r="T327" s="151"/>
      <c r="AT327" s="146" t="s">
        <v>145</v>
      </c>
      <c r="AU327" s="146" t="s">
        <v>21</v>
      </c>
      <c r="AV327" s="12" t="s">
        <v>21</v>
      </c>
      <c r="AW327" s="12" t="s">
        <v>42</v>
      </c>
      <c r="AX327" s="12" t="s">
        <v>90</v>
      </c>
      <c r="AY327" s="146" t="s">
        <v>131</v>
      </c>
    </row>
    <row r="328" spans="2:65" s="1" customFormat="1" ht="24.15" customHeight="1">
      <c r="B328" s="33"/>
      <c r="C328" s="164" t="s">
        <v>578</v>
      </c>
      <c r="D328" s="164" t="s">
        <v>232</v>
      </c>
      <c r="E328" s="165" t="s">
        <v>579</v>
      </c>
      <c r="F328" s="166" t="s">
        <v>580</v>
      </c>
      <c r="G328" s="167" t="s">
        <v>187</v>
      </c>
      <c r="H328" s="168">
        <v>314.685</v>
      </c>
      <c r="I328" s="169"/>
      <c r="J328" s="170">
        <f>ROUND(I328*H328,2)</f>
        <v>0</v>
      </c>
      <c r="K328" s="166" t="s">
        <v>188</v>
      </c>
      <c r="L328" s="171"/>
      <c r="M328" s="172" t="s">
        <v>44</v>
      </c>
      <c r="N328" s="173" t="s">
        <v>53</v>
      </c>
      <c r="P328" s="137">
        <f>O328*H328</f>
        <v>0</v>
      </c>
      <c r="Q328" s="137">
        <v>0.00014</v>
      </c>
      <c r="R328" s="137">
        <f>Q328*H328</f>
        <v>0.044055899999999995</v>
      </c>
      <c r="S328" s="137">
        <v>0</v>
      </c>
      <c r="T328" s="138">
        <f>S328*H328</f>
        <v>0</v>
      </c>
      <c r="AR328" s="139" t="s">
        <v>478</v>
      </c>
      <c r="AT328" s="139" t="s">
        <v>232</v>
      </c>
      <c r="AU328" s="139" t="s">
        <v>21</v>
      </c>
      <c r="AY328" s="17" t="s">
        <v>131</v>
      </c>
      <c r="BE328" s="140">
        <f>IF(N328="základní",J328,0)</f>
        <v>0</v>
      </c>
      <c r="BF328" s="140">
        <f>IF(N328="snížená",J328,0)</f>
        <v>0</v>
      </c>
      <c r="BG328" s="140">
        <f>IF(N328="zákl. přenesená",J328,0)</f>
        <v>0</v>
      </c>
      <c r="BH328" s="140">
        <f>IF(N328="sníž. přenesená",J328,0)</f>
        <v>0</v>
      </c>
      <c r="BI328" s="140">
        <f>IF(N328="nulová",J328,0)</f>
        <v>0</v>
      </c>
      <c r="BJ328" s="17" t="s">
        <v>90</v>
      </c>
      <c r="BK328" s="140">
        <f>ROUND(I328*H328,2)</f>
        <v>0</v>
      </c>
      <c r="BL328" s="17" t="s">
        <v>438</v>
      </c>
      <c r="BM328" s="139" t="s">
        <v>581</v>
      </c>
    </row>
    <row r="329" spans="2:51" s="12" customFormat="1" ht="10.2">
      <c r="B329" s="145"/>
      <c r="D329" s="141" t="s">
        <v>145</v>
      </c>
      <c r="F329" s="147" t="s">
        <v>582</v>
      </c>
      <c r="H329" s="148">
        <v>314.685</v>
      </c>
      <c r="I329" s="149"/>
      <c r="L329" s="145"/>
      <c r="M329" s="150"/>
      <c r="T329" s="151"/>
      <c r="AT329" s="146" t="s">
        <v>145</v>
      </c>
      <c r="AU329" s="146" t="s">
        <v>21</v>
      </c>
      <c r="AV329" s="12" t="s">
        <v>21</v>
      </c>
      <c r="AW329" s="12" t="s">
        <v>4</v>
      </c>
      <c r="AX329" s="12" t="s">
        <v>90</v>
      </c>
      <c r="AY329" s="146" t="s">
        <v>131</v>
      </c>
    </row>
    <row r="330" spans="2:65" s="1" customFormat="1" ht="24.15" customHeight="1">
      <c r="B330" s="33"/>
      <c r="C330" s="128" t="s">
        <v>583</v>
      </c>
      <c r="D330" s="128" t="s">
        <v>134</v>
      </c>
      <c r="E330" s="129" t="s">
        <v>584</v>
      </c>
      <c r="F330" s="130" t="s">
        <v>585</v>
      </c>
      <c r="G330" s="131" t="s">
        <v>187</v>
      </c>
      <c r="H330" s="132">
        <v>270</v>
      </c>
      <c r="I330" s="133"/>
      <c r="J330" s="134">
        <f>ROUND(I330*H330,2)</f>
        <v>0</v>
      </c>
      <c r="K330" s="130" t="s">
        <v>188</v>
      </c>
      <c r="L330" s="33"/>
      <c r="M330" s="135" t="s">
        <v>44</v>
      </c>
      <c r="N330" s="136" t="s">
        <v>53</v>
      </c>
      <c r="P330" s="137">
        <f>O330*H330</f>
        <v>0</v>
      </c>
      <c r="Q330" s="137">
        <v>4E-05</v>
      </c>
      <c r="R330" s="137">
        <f>Q330*H330</f>
        <v>0.0108</v>
      </c>
      <c r="S330" s="137">
        <v>0</v>
      </c>
      <c r="T330" s="138">
        <f>S330*H330</f>
        <v>0</v>
      </c>
      <c r="AR330" s="139" t="s">
        <v>438</v>
      </c>
      <c r="AT330" s="139" t="s">
        <v>134</v>
      </c>
      <c r="AU330" s="139" t="s">
        <v>21</v>
      </c>
      <c r="AY330" s="17" t="s">
        <v>131</v>
      </c>
      <c r="BE330" s="140">
        <f>IF(N330="základní",J330,0)</f>
        <v>0</v>
      </c>
      <c r="BF330" s="140">
        <f>IF(N330="snížená",J330,0)</f>
        <v>0</v>
      </c>
      <c r="BG330" s="140">
        <f>IF(N330="zákl. přenesená",J330,0)</f>
        <v>0</v>
      </c>
      <c r="BH330" s="140">
        <f>IF(N330="sníž. přenesená",J330,0)</f>
        <v>0</v>
      </c>
      <c r="BI330" s="140">
        <f>IF(N330="nulová",J330,0)</f>
        <v>0</v>
      </c>
      <c r="BJ330" s="17" t="s">
        <v>90</v>
      </c>
      <c r="BK330" s="140">
        <f>ROUND(I330*H330,2)</f>
        <v>0</v>
      </c>
      <c r="BL330" s="17" t="s">
        <v>438</v>
      </c>
      <c r="BM330" s="139" t="s">
        <v>586</v>
      </c>
    </row>
    <row r="331" spans="2:47" s="1" customFormat="1" ht="10.2">
      <c r="B331" s="33"/>
      <c r="D331" s="155" t="s">
        <v>190</v>
      </c>
      <c r="F331" s="156" t="s">
        <v>587</v>
      </c>
      <c r="I331" s="143"/>
      <c r="L331" s="33"/>
      <c r="M331" s="144"/>
      <c r="T331" s="54"/>
      <c r="AT331" s="17" t="s">
        <v>190</v>
      </c>
      <c r="AU331" s="17" t="s">
        <v>21</v>
      </c>
    </row>
    <row r="332" spans="2:51" s="12" customFormat="1" ht="10.2">
      <c r="B332" s="145"/>
      <c r="D332" s="141" t="s">
        <v>145</v>
      </c>
      <c r="E332" s="146" t="s">
        <v>44</v>
      </c>
      <c r="F332" s="147" t="s">
        <v>562</v>
      </c>
      <c r="H332" s="148">
        <v>270</v>
      </c>
      <c r="I332" s="149"/>
      <c r="L332" s="145"/>
      <c r="M332" s="150"/>
      <c r="T332" s="151"/>
      <c r="AT332" s="146" t="s">
        <v>145</v>
      </c>
      <c r="AU332" s="146" t="s">
        <v>21</v>
      </c>
      <c r="AV332" s="12" t="s">
        <v>21</v>
      </c>
      <c r="AW332" s="12" t="s">
        <v>42</v>
      </c>
      <c r="AX332" s="12" t="s">
        <v>90</v>
      </c>
      <c r="AY332" s="146" t="s">
        <v>131</v>
      </c>
    </row>
    <row r="333" spans="2:65" s="1" customFormat="1" ht="16.5" customHeight="1">
      <c r="B333" s="33"/>
      <c r="C333" s="164" t="s">
        <v>588</v>
      </c>
      <c r="D333" s="164" t="s">
        <v>232</v>
      </c>
      <c r="E333" s="165" t="s">
        <v>589</v>
      </c>
      <c r="F333" s="166" t="s">
        <v>590</v>
      </c>
      <c r="G333" s="167" t="s">
        <v>187</v>
      </c>
      <c r="H333" s="168">
        <v>314.685</v>
      </c>
      <c r="I333" s="169"/>
      <c r="J333" s="170">
        <f>ROUND(I333*H333,2)</f>
        <v>0</v>
      </c>
      <c r="K333" s="166" t="s">
        <v>188</v>
      </c>
      <c r="L333" s="171"/>
      <c r="M333" s="172" t="s">
        <v>44</v>
      </c>
      <c r="N333" s="173" t="s">
        <v>53</v>
      </c>
      <c r="P333" s="137">
        <f>O333*H333</f>
        <v>0</v>
      </c>
      <c r="Q333" s="137">
        <v>0.00014</v>
      </c>
      <c r="R333" s="137">
        <f>Q333*H333</f>
        <v>0.044055899999999995</v>
      </c>
      <c r="S333" s="137">
        <v>0</v>
      </c>
      <c r="T333" s="138">
        <f>S333*H333</f>
        <v>0</v>
      </c>
      <c r="AR333" s="139" t="s">
        <v>478</v>
      </c>
      <c r="AT333" s="139" t="s">
        <v>232</v>
      </c>
      <c r="AU333" s="139" t="s">
        <v>21</v>
      </c>
      <c r="AY333" s="17" t="s">
        <v>131</v>
      </c>
      <c r="BE333" s="140">
        <f>IF(N333="základní",J333,0)</f>
        <v>0</v>
      </c>
      <c r="BF333" s="140">
        <f>IF(N333="snížená",J333,0)</f>
        <v>0</v>
      </c>
      <c r="BG333" s="140">
        <f>IF(N333="zákl. přenesená",J333,0)</f>
        <v>0</v>
      </c>
      <c r="BH333" s="140">
        <f>IF(N333="sníž. přenesená",J333,0)</f>
        <v>0</v>
      </c>
      <c r="BI333" s="140">
        <f>IF(N333="nulová",J333,0)</f>
        <v>0</v>
      </c>
      <c r="BJ333" s="17" t="s">
        <v>90</v>
      </c>
      <c r="BK333" s="140">
        <f>ROUND(I333*H333,2)</f>
        <v>0</v>
      </c>
      <c r="BL333" s="17" t="s">
        <v>438</v>
      </c>
      <c r="BM333" s="139" t="s">
        <v>591</v>
      </c>
    </row>
    <row r="334" spans="2:51" s="12" customFormat="1" ht="10.2">
      <c r="B334" s="145"/>
      <c r="D334" s="141" t="s">
        <v>145</v>
      </c>
      <c r="F334" s="147" t="s">
        <v>582</v>
      </c>
      <c r="H334" s="148">
        <v>314.685</v>
      </c>
      <c r="I334" s="149"/>
      <c r="L334" s="145"/>
      <c r="M334" s="150"/>
      <c r="T334" s="151"/>
      <c r="AT334" s="146" t="s">
        <v>145</v>
      </c>
      <c r="AU334" s="146" t="s">
        <v>21</v>
      </c>
      <c r="AV334" s="12" t="s">
        <v>21</v>
      </c>
      <c r="AW334" s="12" t="s">
        <v>4</v>
      </c>
      <c r="AX334" s="12" t="s">
        <v>90</v>
      </c>
      <c r="AY334" s="146" t="s">
        <v>131</v>
      </c>
    </row>
    <row r="335" spans="2:65" s="1" customFormat="1" ht="24.15" customHeight="1">
      <c r="B335" s="33"/>
      <c r="C335" s="128" t="s">
        <v>592</v>
      </c>
      <c r="D335" s="128" t="s">
        <v>134</v>
      </c>
      <c r="E335" s="129" t="s">
        <v>593</v>
      </c>
      <c r="F335" s="130" t="s">
        <v>594</v>
      </c>
      <c r="G335" s="131" t="s">
        <v>207</v>
      </c>
      <c r="H335" s="132">
        <v>1.122</v>
      </c>
      <c r="I335" s="133"/>
      <c r="J335" s="134">
        <f>ROUND(I335*H335,2)</f>
        <v>0</v>
      </c>
      <c r="K335" s="130" t="s">
        <v>188</v>
      </c>
      <c r="L335" s="33"/>
      <c r="M335" s="135" t="s">
        <v>44</v>
      </c>
      <c r="N335" s="136" t="s">
        <v>53</v>
      </c>
      <c r="P335" s="137">
        <f>O335*H335</f>
        <v>0</v>
      </c>
      <c r="Q335" s="137">
        <v>0</v>
      </c>
      <c r="R335" s="137">
        <f>Q335*H335</f>
        <v>0</v>
      </c>
      <c r="S335" s="137">
        <v>0</v>
      </c>
      <c r="T335" s="138">
        <f>S335*H335</f>
        <v>0</v>
      </c>
      <c r="AR335" s="139" t="s">
        <v>438</v>
      </c>
      <c r="AT335" s="139" t="s">
        <v>134</v>
      </c>
      <c r="AU335" s="139" t="s">
        <v>21</v>
      </c>
      <c r="AY335" s="17" t="s">
        <v>131</v>
      </c>
      <c r="BE335" s="140">
        <f>IF(N335="základní",J335,0)</f>
        <v>0</v>
      </c>
      <c r="BF335" s="140">
        <f>IF(N335="snížená",J335,0)</f>
        <v>0</v>
      </c>
      <c r="BG335" s="140">
        <f>IF(N335="zákl. přenesená",J335,0)</f>
        <v>0</v>
      </c>
      <c r="BH335" s="140">
        <f>IF(N335="sníž. přenesená",J335,0)</f>
        <v>0</v>
      </c>
      <c r="BI335" s="140">
        <f>IF(N335="nulová",J335,0)</f>
        <v>0</v>
      </c>
      <c r="BJ335" s="17" t="s">
        <v>90</v>
      </c>
      <c r="BK335" s="140">
        <f>ROUND(I335*H335,2)</f>
        <v>0</v>
      </c>
      <c r="BL335" s="17" t="s">
        <v>438</v>
      </c>
      <c r="BM335" s="139" t="s">
        <v>595</v>
      </c>
    </row>
    <row r="336" spans="2:47" s="1" customFormat="1" ht="10.2">
      <c r="B336" s="33"/>
      <c r="D336" s="155" t="s">
        <v>190</v>
      </c>
      <c r="F336" s="156" t="s">
        <v>596</v>
      </c>
      <c r="I336" s="143"/>
      <c r="L336" s="33"/>
      <c r="M336" s="144"/>
      <c r="T336" s="54"/>
      <c r="AT336" s="17" t="s">
        <v>190</v>
      </c>
      <c r="AU336" s="17" t="s">
        <v>21</v>
      </c>
    </row>
    <row r="337" spans="2:63" s="11" customFormat="1" ht="22.8" customHeight="1">
      <c r="B337" s="116"/>
      <c r="D337" s="117" t="s">
        <v>81</v>
      </c>
      <c r="E337" s="126" t="s">
        <v>597</v>
      </c>
      <c r="F337" s="126" t="s">
        <v>598</v>
      </c>
      <c r="I337" s="119"/>
      <c r="J337" s="127">
        <f>BK337</f>
        <v>0</v>
      </c>
      <c r="L337" s="116"/>
      <c r="M337" s="121"/>
      <c r="P337" s="122">
        <f>SUM(P338:P344)</f>
        <v>0</v>
      </c>
      <c r="R337" s="122">
        <f>SUM(R338:R344)</f>
        <v>0.33552455999999997</v>
      </c>
      <c r="T337" s="123">
        <f>SUM(T338:T344)</f>
        <v>0</v>
      </c>
      <c r="AR337" s="117" t="s">
        <v>21</v>
      </c>
      <c r="AT337" s="124" t="s">
        <v>81</v>
      </c>
      <c r="AU337" s="124" t="s">
        <v>90</v>
      </c>
      <c r="AY337" s="117" t="s">
        <v>131</v>
      </c>
      <c r="BK337" s="125">
        <f>SUM(BK338:BK344)</f>
        <v>0</v>
      </c>
    </row>
    <row r="338" spans="2:65" s="1" customFormat="1" ht="16.5" customHeight="1">
      <c r="B338" s="33"/>
      <c r="C338" s="128" t="s">
        <v>599</v>
      </c>
      <c r="D338" s="128" t="s">
        <v>134</v>
      </c>
      <c r="E338" s="129" t="s">
        <v>600</v>
      </c>
      <c r="F338" s="130" t="s">
        <v>601</v>
      </c>
      <c r="G338" s="131" t="s">
        <v>235</v>
      </c>
      <c r="H338" s="132">
        <v>19.6</v>
      </c>
      <c r="I338" s="133"/>
      <c r="J338" s="134">
        <f>ROUND(I338*H338,2)</f>
        <v>0</v>
      </c>
      <c r="K338" s="130" t="s">
        <v>188</v>
      </c>
      <c r="L338" s="33"/>
      <c r="M338" s="135" t="s">
        <v>44</v>
      </c>
      <c r="N338" s="136" t="s">
        <v>53</v>
      </c>
      <c r="P338" s="137">
        <f>O338*H338</f>
        <v>0</v>
      </c>
      <c r="Q338" s="137">
        <v>0</v>
      </c>
      <c r="R338" s="137">
        <f>Q338*H338</f>
        <v>0</v>
      </c>
      <c r="S338" s="137">
        <v>0</v>
      </c>
      <c r="T338" s="138">
        <f>S338*H338</f>
        <v>0</v>
      </c>
      <c r="AR338" s="139" t="s">
        <v>438</v>
      </c>
      <c r="AT338" s="139" t="s">
        <v>134</v>
      </c>
      <c r="AU338" s="139" t="s">
        <v>21</v>
      </c>
      <c r="AY338" s="17" t="s">
        <v>131</v>
      </c>
      <c r="BE338" s="140">
        <f>IF(N338="základní",J338,0)</f>
        <v>0</v>
      </c>
      <c r="BF338" s="140">
        <f>IF(N338="snížená",J338,0)</f>
        <v>0</v>
      </c>
      <c r="BG338" s="140">
        <f>IF(N338="zákl. přenesená",J338,0)</f>
        <v>0</v>
      </c>
      <c r="BH338" s="140">
        <f>IF(N338="sníž. přenesená",J338,0)</f>
        <v>0</v>
      </c>
      <c r="BI338" s="140">
        <f>IF(N338="nulová",J338,0)</f>
        <v>0</v>
      </c>
      <c r="BJ338" s="17" t="s">
        <v>90</v>
      </c>
      <c r="BK338" s="140">
        <f>ROUND(I338*H338,2)</f>
        <v>0</v>
      </c>
      <c r="BL338" s="17" t="s">
        <v>438</v>
      </c>
      <c r="BM338" s="139" t="s">
        <v>602</v>
      </c>
    </row>
    <row r="339" spans="2:47" s="1" customFormat="1" ht="10.2">
      <c r="B339" s="33"/>
      <c r="D339" s="155" t="s">
        <v>190</v>
      </c>
      <c r="F339" s="156" t="s">
        <v>603</v>
      </c>
      <c r="I339" s="143"/>
      <c r="L339" s="33"/>
      <c r="M339" s="144"/>
      <c r="T339" s="54"/>
      <c r="AT339" s="17" t="s">
        <v>190</v>
      </c>
      <c r="AU339" s="17" t="s">
        <v>21</v>
      </c>
    </row>
    <row r="340" spans="2:51" s="12" customFormat="1" ht="10.2">
      <c r="B340" s="145"/>
      <c r="D340" s="141" t="s">
        <v>145</v>
      </c>
      <c r="E340" s="146" t="s">
        <v>44</v>
      </c>
      <c r="F340" s="147" t="s">
        <v>604</v>
      </c>
      <c r="H340" s="148">
        <v>19.6</v>
      </c>
      <c r="I340" s="149"/>
      <c r="L340" s="145"/>
      <c r="M340" s="150"/>
      <c r="T340" s="151"/>
      <c r="AT340" s="146" t="s">
        <v>145</v>
      </c>
      <c r="AU340" s="146" t="s">
        <v>21</v>
      </c>
      <c r="AV340" s="12" t="s">
        <v>21</v>
      </c>
      <c r="AW340" s="12" t="s">
        <v>42</v>
      </c>
      <c r="AX340" s="12" t="s">
        <v>90</v>
      </c>
      <c r="AY340" s="146" t="s">
        <v>131</v>
      </c>
    </row>
    <row r="341" spans="2:65" s="1" customFormat="1" ht="16.5" customHeight="1">
      <c r="B341" s="33"/>
      <c r="C341" s="164" t="s">
        <v>605</v>
      </c>
      <c r="D341" s="164" t="s">
        <v>232</v>
      </c>
      <c r="E341" s="165" t="s">
        <v>606</v>
      </c>
      <c r="F341" s="166" t="s">
        <v>607</v>
      </c>
      <c r="G341" s="167" t="s">
        <v>235</v>
      </c>
      <c r="H341" s="168">
        <v>20.188</v>
      </c>
      <c r="I341" s="169"/>
      <c r="J341" s="170">
        <f>ROUND(I341*H341,2)</f>
        <v>0</v>
      </c>
      <c r="K341" s="166" t="s">
        <v>188</v>
      </c>
      <c r="L341" s="171"/>
      <c r="M341" s="172" t="s">
        <v>44</v>
      </c>
      <c r="N341" s="173" t="s">
        <v>53</v>
      </c>
      <c r="P341" s="137">
        <f>O341*H341</f>
        <v>0</v>
      </c>
      <c r="Q341" s="137">
        <v>0.01662</v>
      </c>
      <c r="R341" s="137">
        <f>Q341*H341</f>
        <v>0.33552455999999997</v>
      </c>
      <c r="S341" s="137">
        <v>0</v>
      </c>
      <c r="T341" s="138">
        <f>S341*H341</f>
        <v>0</v>
      </c>
      <c r="AR341" s="139" t="s">
        <v>478</v>
      </c>
      <c r="AT341" s="139" t="s">
        <v>232</v>
      </c>
      <c r="AU341" s="139" t="s">
        <v>21</v>
      </c>
      <c r="AY341" s="17" t="s">
        <v>131</v>
      </c>
      <c r="BE341" s="140">
        <f>IF(N341="základní",J341,0)</f>
        <v>0</v>
      </c>
      <c r="BF341" s="140">
        <f>IF(N341="snížená",J341,0)</f>
        <v>0</v>
      </c>
      <c r="BG341" s="140">
        <f>IF(N341="zákl. přenesená",J341,0)</f>
        <v>0</v>
      </c>
      <c r="BH341" s="140">
        <f>IF(N341="sníž. přenesená",J341,0)</f>
        <v>0</v>
      </c>
      <c r="BI341" s="140">
        <f>IF(N341="nulová",J341,0)</f>
        <v>0</v>
      </c>
      <c r="BJ341" s="17" t="s">
        <v>90</v>
      </c>
      <c r="BK341" s="140">
        <f>ROUND(I341*H341,2)</f>
        <v>0</v>
      </c>
      <c r="BL341" s="17" t="s">
        <v>438</v>
      </c>
      <c r="BM341" s="139" t="s">
        <v>608</v>
      </c>
    </row>
    <row r="342" spans="2:51" s="12" customFormat="1" ht="10.2">
      <c r="B342" s="145"/>
      <c r="D342" s="141" t="s">
        <v>145</v>
      </c>
      <c r="F342" s="147" t="s">
        <v>609</v>
      </c>
      <c r="H342" s="148">
        <v>20.188</v>
      </c>
      <c r="I342" s="149"/>
      <c r="L342" s="145"/>
      <c r="M342" s="150"/>
      <c r="T342" s="151"/>
      <c r="AT342" s="146" t="s">
        <v>145</v>
      </c>
      <c r="AU342" s="146" t="s">
        <v>21</v>
      </c>
      <c r="AV342" s="12" t="s">
        <v>21</v>
      </c>
      <c r="AW342" s="12" t="s">
        <v>4</v>
      </c>
      <c r="AX342" s="12" t="s">
        <v>90</v>
      </c>
      <c r="AY342" s="146" t="s">
        <v>131</v>
      </c>
    </row>
    <row r="343" spans="2:65" s="1" customFormat="1" ht="24.15" customHeight="1">
      <c r="B343" s="33"/>
      <c r="C343" s="128" t="s">
        <v>610</v>
      </c>
      <c r="D343" s="128" t="s">
        <v>134</v>
      </c>
      <c r="E343" s="129" t="s">
        <v>611</v>
      </c>
      <c r="F343" s="130" t="s">
        <v>612</v>
      </c>
      <c r="G343" s="131" t="s">
        <v>207</v>
      </c>
      <c r="H343" s="132">
        <v>0.336</v>
      </c>
      <c r="I343" s="133"/>
      <c r="J343" s="134">
        <f>ROUND(I343*H343,2)</f>
        <v>0</v>
      </c>
      <c r="K343" s="130" t="s">
        <v>188</v>
      </c>
      <c r="L343" s="33"/>
      <c r="M343" s="135" t="s">
        <v>44</v>
      </c>
      <c r="N343" s="136" t="s">
        <v>53</v>
      </c>
      <c r="P343" s="137">
        <f>O343*H343</f>
        <v>0</v>
      </c>
      <c r="Q343" s="137">
        <v>0</v>
      </c>
      <c r="R343" s="137">
        <f>Q343*H343</f>
        <v>0</v>
      </c>
      <c r="S343" s="137">
        <v>0</v>
      </c>
      <c r="T343" s="138">
        <f>S343*H343</f>
        <v>0</v>
      </c>
      <c r="AR343" s="139" t="s">
        <v>438</v>
      </c>
      <c r="AT343" s="139" t="s">
        <v>134</v>
      </c>
      <c r="AU343" s="139" t="s">
        <v>21</v>
      </c>
      <c r="AY343" s="17" t="s">
        <v>131</v>
      </c>
      <c r="BE343" s="140">
        <f>IF(N343="základní",J343,0)</f>
        <v>0</v>
      </c>
      <c r="BF343" s="140">
        <f>IF(N343="snížená",J343,0)</f>
        <v>0</v>
      </c>
      <c r="BG343" s="140">
        <f>IF(N343="zákl. přenesená",J343,0)</f>
        <v>0</v>
      </c>
      <c r="BH343" s="140">
        <f>IF(N343="sníž. přenesená",J343,0)</f>
        <v>0</v>
      </c>
      <c r="BI343" s="140">
        <f>IF(N343="nulová",J343,0)</f>
        <v>0</v>
      </c>
      <c r="BJ343" s="17" t="s">
        <v>90</v>
      </c>
      <c r="BK343" s="140">
        <f>ROUND(I343*H343,2)</f>
        <v>0</v>
      </c>
      <c r="BL343" s="17" t="s">
        <v>438</v>
      </c>
      <c r="BM343" s="139" t="s">
        <v>613</v>
      </c>
    </row>
    <row r="344" spans="2:47" s="1" customFormat="1" ht="10.2">
      <c r="B344" s="33"/>
      <c r="D344" s="155" t="s">
        <v>190</v>
      </c>
      <c r="F344" s="156" t="s">
        <v>614</v>
      </c>
      <c r="I344" s="143"/>
      <c r="L344" s="33"/>
      <c r="M344" s="144"/>
      <c r="T344" s="54"/>
      <c r="AT344" s="17" t="s">
        <v>190</v>
      </c>
      <c r="AU344" s="17" t="s">
        <v>21</v>
      </c>
    </row>
    <row r="345" spans="2:63" s="11" customFormat="1" ht="22.8" customHeight="1">
      <c r="B345" s="116"/>
      <c r="D345" s="117" t="s">
        <v>81</v>
      </c>
      <c r="E345" s="126" t="s">
        <v>615</v>
      </c>
      <c r="F345" s="126" t="s">
        <v>616</v>
      </c>
      <c r="I345" s="119"/>
      <c r="J345" s="127">
        <f>BK345</f>
        <v>0</v>
      </c>
      <c r="L345" s="116"/>
      <c r="M345" s="121"/>
      <c r="P345" s="122">
        <f>SUM(P346:P362)</f>
        <v>0</v>
      </c>
      <c r="R345" s="122">
        <f>SUM(R346:R362)</f>
        <v>0.1378</v>
      </c>
      <c r="T345" s="123">
        <f>SUM(T346:T362)</f>
        <v>0</v>
      </c>
      <c r="AR345" s="117" t="s">
        <v>21</v>
      </c>
      <c r="AT345" s="124" t="s">
        <v>81</v>
      </c>
      <c r="AU345" s="124" t="s">
        <v>90</v>
      </c>
      <c r="AY345" s="117" t="s">
        <v>131</v>
      </c>
      <c r="BK345" s="125">
        <f>SUM(BK346:BK362)</f>
        <v>0</v>
      </c>
    </row>
    <row r="346" spans="2:65" s="1" customFormat="1" ht="16.5" customHeight="1">
      <c r="B346" s="33"/>
      <c r="C346" s="128" t="s">
        <v>617</v>
      </c>
      <c r="D346" s="128" t="s">
        <v>134</v>
      </c>
      <c r="E346" s="129" t="s">
        <v>618</v>
      </c>
      <c r="F346" s="130" t="s">
        <v>619</v>
      </c>
      <c r="G346" s="131" t="s">
        <v>235</v>
      </c>
      <c r="H346" s="132">
        <v>36.7</v>
      </c>
      <c r="I346" s="133"/>
      <c r="J346" s="134">
        <f>ROUND(I346*H346,2)</f>
        <v>0</v>
      </c>
      <c r="K346" s="130" t="s">
        <v>188</v>
      </c>
      <c r="L346" s="33"/>
      <c r="M346" s="135" t="s">
        <v>44</v>
      </c>
      <c r="N346" s="136" t="s">
        <v>53</v>
      </c>
      <c r="P346" s="137">
        <f>O346*H346</f>
        <v>0</v>
      </c>
      <c r="Q346" s="137">
        <v>0</v>
      </c>
      <c r="R346" s="137">
        <f>Q346*H346</f>
        <v>0</v>
      </c>
      <c r="S346" s="137">
        <v>0</v>
      </c>
      <c r="T346" s="138">
        <f>S346*H346</f>
        <v>0</v>
      </c>
      <c r="AR346" s="139" t="s">
        <v>438</v>
      </c>
      <c r="AT346" s="139" t="s">
        <v>134</v>
      </c>
      <c r="AU346" s="139" t="s">
        <v>21</v>
      </c>
      <c r="AY346" s="17" t="s">
        <v>131</v>
      </c>
      <c r="BE346" s="140">
        <f>IF(N346="základní",J346,0)</f>
        <v>0</v>
      </c>
      <c r="BF346" s="140">
        <f>IF(N346="snížená",J346,0)</f>
        <v>0</v>
      </c>
      <c r="BG346" s="140">
        <f>IF(N346="zákl. přenesená",J346,0)</f>
        <v>0</v>
      </c>
      <c r="BH346" s="140">
        <f>IF(N346="sníž. přenesená",J346,0)</f>
        <v>0</v>
      </c>
      <c r="BI346" s="140">
        <f>IF(N346="nulová",J346,0)</f>
        <v>0</v>
      </c>
      <c r="BJ346" s="17" t="s">
        <v>90</v>
      </c>
      <c r="BK346" s="140">
        <f>ROUND(I346*H346,2)</f>
        <v>0</v>
      </c>
      <c r="BL346" s="17" t="s">
        <v>438</v>
      </c>
      <c r="BM346" s="139" t="s">
        <v>620</v>
      </c>
    </row>
    <row r="347" spans="2:47" s="1" customFormat="1" ht="10.2">
      <c r="B347" s="33"/>
      <c r="D347" s="155" t="s">
        <v>190</v>
      </c>
      <c r="F347" s="156" t="s">
        <v>621</v>
      </c>
      <c r="I347" s="143"/>
      <c r="L347" s="33"/>
      <c r="M347" s="144"/>
      <c r="T347" s="54"/>
      <c r="AT347" s="17" t="s">
        <v>190</v>
      </c>
      <c r="AU347" s="17" t="s">
        <v>21</v>
      </c>
    </row>
    <row r="348" spans="2:51" s="12" customFormat="1" ht="10.2">
      <c r="B348" s="145"/>
      <c r="D348" s="141" t="s">
        <v>145</v>
      </c>
      <c r="E348" s="146" t="s">
        <v>44</v>
      </c>
      <c r="F348" s="147" t="s">
        <v>622</v>
      </c>
      <c r="H348" s="148">
        <v>36.7</v>
      </c>
      <c r="I348" s="149"/>
      <c r="L348" s="145"/>
      <c r="M348" s="150"/>
      <c r="T348" s="151"/>
      <c r="AT348" s="146" t="s">
        <v>145</v>
      </c>
      <c r="AU348" s="146" t="s">
        <v>21</v>
      </c>
      <c r="AV348" s="12" t="s">
        <v>21</v>
      </c>
      <c r="AW348" s="12" t="s">
        <v>42</v>
      </c>
      <c r="AX348" s="12" t="s">
        <v>90</v>
      </c>
      <c r="AY348" s="146" t="s">
        <v>131</v>
      </c>
    </row>
    <row r="349" spans="2:65" s="1" customFormat="1" ht="16.5" customHeight="1">
      <c r="B349" s="33"/>
      <c r="C349" s="128" t="s">
        <v>623</v>
      </c>
      <c r="D349" s="128" t="s">
        <v>134</v>
      </c>
      <c r="E349" s="129" t="s">
        <v>624</v>
      </c>
      <c r="F349" s="130" t="s">
        <v>625</v>
      </c>
      <c r="G349" s="131" t="s">
        <v>235</v>
      </c>
      <c r="H349" s="132">
        <v>9.26</v>
      </c>
      <c r="I349" s="133"/>
      <c r="J349" s="134">
        <f>ROUND(I349*H349,2)</f>
        <v>0</v>
      </c>
      <c r="K349" s="130" t="s">
        <v>188</v>
      </c>
      <c r="L349" s="33"/>
      <c r="M349" s="135" t="s">
        <v>44</v>
      </c>
      <c r="N349" s="136" t="s">
        <v>53</v>
      </c>
      <c r="P349" s="137">
        <f>O349*H349</f>
        <v>0</v>
      </c>
      <c r="Q349" s="137">
        <v>0</v>
      </c>
      <c r="R349" s="137">
        <f>Q349*H349</f>
        <v>0</v>
      </c>
      <c r="S349" s="137">
        <v>0</v>
      </c>
      <c r="T349" s="138">
        <f>S349*H349</f>
        <v>0</v>
      </c>
      <c r="AR349" s="139" t="s">
        <v>438</v>
      </c>
      <c r="AT349" s="139" t="s">
        <v>134</v>
      </c>
      <c r="AU349" s="139" t="s">
        <v>21</v>
      </c>
      <c r="AY349" s="17" t="s">
        <v>131</v>
      </c>
      <c r="BE349" s="140">
        <f>IF(N349="základní",J349,0)</f>
        <v>0</v>
      </c>
      <c r="BF349" s="140">
        <f>IF(N349="snížená",J349,0)</f>
        <v>0</v>
      </c>
      <c r="BG349" s="140">
        <f>IF(N349="zákl. přenesená",J349,0)</f>
        <v>0</v>
      </c>
      <c r="BH349" s="140">
        <f>IF(N349="sníž. přenesená",J349,0)</f>
        <v>0</v>
      </c>
      <c r="BI349" s="140">
        <f>IF(N349="nulová",J349,0)</f>
        <v>0</v>
      </c>
      <c r="BJ349" s="17" t="s">
        <v>90</v>
      </c>
      <c r="BK349" s="140">
        <f>ROUND(I349*H349,2)</f>
        <v>0</v>
      </c>
      <c r="BL349" s="17" t="s">
        <v>438</v>
      </c>
      <c r="BM349" s="139" t="s">
        <v>626</v>
      </c>
    </row>
    <row r="350" spans="2:47" s="1" customFormat="1" ht="10.2">
      <c r="B350" s="33"/>
      <c r="D350" s="155" t="s">
        <v>190</v>
      </c>
      <c r="F350" s="156" t="s">
        <v>627</v>
      </c>
      <c r="I350" s="143"/>
      <c r="L350" s="33"/>
      <c r="M350" s="144"/>
      <c r="T350" s="54"/>
      <c r="AT350" s="17" t="s">
        <v>190</v>
      </c>
      <c r="AU350" s="17" t="s">
        <v>21</v>
      </c>
    </row>
    <row r="351" spans="2:51" s="12" customFormat="1" ht="10.2">
      <c r="B351" s="145"/>
      <c r="D351" s="141" t="s">
        <v>145</v>
      </c>
      <c r="E351" s="146" t="s">
        <v>44</v>
      </c>
      <c r="F351" s="147" t="s">
        <v>628</v>
      </c>
      <c r="H351" s="148">
        <v>9.26</v>
      </c>
      <c r="I351" s="149"/>
      <c r="L351" s="145"/>
      <c r="M351" s="150"/>
      <c r="T351" s="151"/>
      <c r="AT351" s="146" t="s">
        <v>145</v>
      </c>
      <c r="AU351" s="146" t="s">
        <v>21</v>
      </c>
      <c r="AV351" s="12" t="s">
        <v>21</v>
      </c>
      <c r="AW351" s="12" t="s">
        <v>42</v>
      </c>
      <c r="AX351" s="12" t="s">
        <v>90</v>
      </c>
      <c r="AY351" s="146" t="s">
        <v>131</v>
      </c>
    </row>
    <row r="352" spans="2:65" s="1" customFormat="1" ht="24.15" customHeight="1">
      <c r="B352" s="33"/>
      <c r="C352" s="128" t="s">
        <v>21</v>
      </c>
      <c r="D352" s="128" t="s">
        <v>134</v>
      </c>
      <c r="E352" s="129" t="s">
        <v>629</v>
      </c>
      <c r="F352" s="130" t="s">
        <v>630</v>
      </c>
      <c r="G352" s="131" t="s">
        <v>263</v>
      </c>
      <c r="H352" s="132">
        <v>20</v>
      </c>
      <c r="I352" s="133"/>
      <c r="J352" s="134">
        <f>ROUND(I352*H352,2)</f>
        <v>0</v>
      </c>
      <c r="K352" s="130" t="s">
        <v>188</v>
      </c>
      <c r="L352" s="33"/>
      <c r="M352" s="135" t="s">
        <v>44</v>
      </c>
      <c r="N352" s="136" t="s">
        <v>53</v>
      </c>
      <c r="P352" s="137">
        <f>O352*H352</f>
        <v>0</v>
      </c>
      <c r="Q352" s="137">
        <v>0.00689</v>
      </c>
      <c r="R352" s="137">
        <f>Q352*H352</f>
        <v>0.1378</v>
      </c>
      <c r="S352" s="137">
        <v>0</v>
      </c>
      <c r="T352" s="138">
        <f>S352*H352</f>
        <v>0</v>
      </c>
      <c r="AR352" s="139" t="s">
        <v>438</v>
      </c>
      <c r="AT352" s="139" t="s">
        <v>134</v>
      </c>
      <c r="AU352" s="139" t="s">
        <v>21</v>
      </c>
      <c r="AY352" s="17" t="s">
        <v>131</v>
      </c>
      <c r="BE352" s="140">
        <f>IF(N352="základní",J352,0)</f>
        <v>0</v>
      </c>
      <c r="BF352" s="140">
        <f>IF(N352="snížená",J352,0)</f>
        <v>0</v>
      </c>
      <c r="BG352" s="140">
        <f>IF(N352="zákl. přenesená",J352,0)</f>
        <v>0</v>
      </c>
      <c r="BH352" s="140">
        <f>IF(N352="sníž. přenesená",J352,0)</f>
        <v>0</v>
      </c>
      <c r="BI352" s="140">
        <f>IF(N352="nulová",J352,0)</f>
        <v>0</v>
      </c>
      <c r="BJ352" s="17" t="s">
        <v>90</v>
      </c>
      <c r="BK352" s="140">
        <f>ROUND(I352*H352,2)</f>
        <v>0</v>
      </c>
      <c r="BL352" s="17" t="s">
        <v>438</v>
      </c>
      <c r="BM352" s="139" t="s">
        <v>631</v>
      </c>
    </row>
    <row r="353" spans="2:47" s="1" customFormat="1" ht="10.2">
      <c r="B353" s="33"/>
      <c r="D353" s="155" t="s">
        <v>190</v>
      </c>
      <c r="F353" s="156" t="s">
        <v>632</v>
      </c>
      <c r="I353" s="143"/>
      <c r="L353" s="33"/>
      <c r="M353" s="144"/>
      <c r="T353" s="54"/>
      <c r="AT353" s="17" t="s">
        <v>190</v>
      </c>
      <c r="AU353" s="17" t="s">
        <v>21</v>
      </c>
    </row>
    <row r="354" spans="2:51" s="12" customFormat="1" ht="10.2">
      <c r="B354" s="145"/>
      <c r="D354" s="141" t="s">
        <v>145</v>
      </c>
      <c r="E354" s="146" t="s">
        <v>44</v>
      </c>
      <c r="F354" s="147" t="s">
        <v>267</v>
      </c>
      <c r="H354" s="148">
        <v>20</v>
      </c>
      <c r="I354" s="149"/>
      <c r="L354" s="145"/>
      <c r="M354" s="150"/>
      <c r="T354" s="151"/>
      <c r="AT354" s="146" t="s">
        <v>145</v>
      </c>
      <c r="AU354" s="146" t="s">
        <v>21</v>
      </c>
      <c r="AV354" s="12" t="s">
        <v>21</v>
      </c>
      <c r="AW354" s="12" t="s">
        <v>42</v>
      </c>
      <c r="AX354" s="12" t="s">
        <v>90</v>
      </c>
      <c r="AY354" s="146" t="s">
        <v>131</v>
      </c>
    </row>
    <row r="355" spans="2:65" s="1" customFormat="1" ht="16.5" customHeight="1">
      <c r="B355" s="33"/>
      <c r="C355" s="128" t="s">
        <v>633</v>
      </c>
      <c r="D355" s="128" t="s">
        <v>134</v>
      </c>
      <c r="E355" s="129" t="s">
        <v>634</v>
      </c>
      <c r="F355" s="130" t="s">
        <v>635</v>
      </c>
      <c r="G355" s="131" t="s">
        <v>235</v>
      </c>
      <c r="H355" s="132">
        <v>36.7</v>
      </c>
      <c r="I355" s="133"/>
      <c r="J355" s="134">
        <f>ROUND(I355*H355,2)</f>
        <v>0</v>
      </c>
      <c r="K355" s="130" t="s">
        <v>188</v>
      </c>
      <c r="L355" s="33"/>
      <c r="M355" s="135" t="s">
        <v>44</v>
      </c>
      <c r="N355" s="136" t="s">
        <v>53</v>
      </c>
      <c r="P355" s="137">
        <f>O355*H355</f>
        <v>0</v>
      </c>
      <c r="Q355" s="137">
        <v>0</v>
      </c>
      <c r="R355" s="137">
        <f>Q355*H355</f>
        <v>0</v>
      </c>
      <c r="S355" s="137">
        <v>0</v>
      </c>
      <c r="T355" s="138">
        <f>S355*H355</f>
        <v>0</v>
      </c>
      <c r="AR355" s="139" t="s">
        <v>438</v>
      </c>
      <c r="AT355" s="139" t="s">
        <v>134</v>
      </c>
      <c r="AU355" s="139" t="s">
        <v>21</v>
      </c>
      <c r="AY355" s="17" t="s">
        <v>131</v>
      </c>
      <c r="BE355" s="140">
        <f>IF(N355="základní",J355,0)</f>
        <v>0</v>
      </c>
      <c r="BF355" s="140">
        <f>IF(N355="snížená",J355,0)</f>
        <v>0</v>
      </c>
      <c r="BG355" s="140">
        <f>IF(N355="zákl. přenesená",J355,0)</f>
        <v>0</v>
      </c>
      <c r="BH355" s="140">
        <f>IF(N355="sníž. přenesená",J355,0)</f>
        <v>0</v>
      </c>
      <c r="BI355" s="140">
        <f>IF(N355="nulová",J355,0)</f>
        <v>0</v>
      </c>
      <c r="BJ355" s="17" t="s">
        <v>90</v>
      </c>
      <c r="BK355" s="140">
        <f>ROUND(I355*H355,2)</f>
        <v>0</v>
      </c>
      <c r="BL355" s="17" t="s">
        <v>438</v>
      </c>
      <c r="BM355" s="139" t="s">
        <v>636</v>
      </c>
    </row>
    <row r="356" spans="2:47" s="1" customFormat="1" ht="10.2">
      <c r="B356" s="33"/>
      <c r="D356" s="155" t="s">
        <v>190</v>
      </c>
      <c r="F356" s="156" t="s">
        <v>637</v>
      </c>
      <c r="I356" s="143"/>
      <c r="L356" s="33"/>
      <c r="M356" s="144"/>
      <c r="T356" s="54"/>
      <c r="AT356" s="17" t="s">
        <v>190</v>
      </c>
      <c r="AU356" s="17" t="s">
        <v>21</v>
      </c>
    </row>
    <row r="357" spans="2:51" s="12" customFormat="1" ht="10.2">
      <c r="B357" s="145"/>
      <c r="D357" s="141" t="s">
        <v>145</v>
      </c>
      <c r="E357" s="146" t="s">
        <v>44</v>
      </c>
      <c r="F357" s="147" t="s">
        <v>622</v>
      </c>
      <c r="H357" s="148">
        <v>36.7</v>
      </c>
      <c r="I357" s="149"/>
      <c r="L357" s="145"/>
      <c r="M357" s="150"/>
      <c r="T357" s="151"/>
      <c r="AT357" s="146" t="s">
        <v>145</v>
      </c>
      <c r="AU357" s="146" t="s">
        <v>21</v>
      </c>
      <c r="AV357" s="12" t="s">
        <v>21</v>
      </c>
      <c r="AW357" s="12" t="s">
        <v>42</v>
      </c>
      <c r="AX357" s="12" t="s">
        <v>90</v>
      </c>
      <c r="AY357" s="146" t="s">
        <v>131</v>
      </c>
    </row>
    <row r="358" spans="2:65" s="1" customFormat="1" ht="16.5" customHeight="1">
      <c r="B358" s="33"/>
      <c r="C358" s="128" t="s">
        <v>638</v>
      </c>
      <c r="D358" s="128" t="s">
        <v>134</v>
      </c>
      <c r="E358" s="129" t="s">
        <v>639</v>
      </c>
      <c r="F358" s="130" t="s">
        <v>640</v>
      </c>
      <c r="G358" s="131" t="s">
        <v>235</v>
      </c>
      <c r="H358" s="132">
        <v>9.26</v>
      </c>
      <c r="I358" s="133"/>
      <c r="J358" s="134">
        <f>ROUND(I358*H358,2)</f>
        <v>0</v>
      </c>
      <c r="K358" s="130" t="s">
        <v>188</v>
      </c>
      <c r="L358" s="33"/>
      <c r="M358" s="135" t="s">
        <v>44</v>
      </c>
      <c r="N358" s="136" t="s">
        <v>53</v>
      </c>
      <c r="P358" s="137">
        <f>O358*H358</f>
        <v>0</v>
      </c>
      <c r="Q358" s="137">
        <v>0</v>
      </c>
      <c r="R358" s="137">
        <f>Q358*H358</f>
        <v>0</v>
      </c>
      <c r="S358" s="137">
        <v>0</v>
      </c>
      <c r="T358" s="138">
        <f>S358*H358</f>
        <v>0</v>
      </c>
      <c r="AR358" s="139" t="s">
        <v>438</v>
      </c>
      <c r="AT358" s="139" t="s">
        <v>134</v>
      </c>
      <c r="AU358" s="139" t="s">
        <v>21</v>
      </c>
      <c r="AY358" s="17" t="s">
        <v>131</v>
      </c>
      <c r="BE358" s="140">
        <f>IF(N358="základní",J358,0)</f>
        <v>0</v>
      </c>
      <c r="BF358" s="140">
        <f>IF(N358="snížená",J358,0)</f>
        <v>0</v>
      </c>
      <c r="BG358" s="140">
        <f>IF(N358="zákl. přenesená",J358,0)</f>
        <v>0</v>
      </c>
      <c r="BH358" s="140">
        <f>IF(N358="sníž. přenesená",J358,0)</f>
        <v>0</v>
      </c>
      <c r="BI358" s="140">
        <f>IF(N358="nulová",J358,0)</f>
        <v>0</v>
      </c>
      <c r="BJ358" s="17" t="s">
        <v>90</v>
      </c>
      <c r="BK358" s="140">
        <f>ROUND(I358*H358,2)</f>
        <v>0</v>
      </c>
      <c r="BL358" s="17" t="s">
        <v>438</v>
      </c>
      <c r="BM358" s="139" t="s">
        <v>641</v>
      </c>
    </row>
    <row r="359" spans="2:47" s="1" customFormat="1" ht="10.2">
      <c r="B359" s="33"/>
      <c r="D359" s="155" t="s">
        <v>190</v>
      </c>
      <c r="F359" s="156" t="s">
        <v>642</v>
      </c>
      <c r="I359" s="143"/>
      <c r="L359" s="33"/>
      <c r="M359" s="144"/>
      <c r="T359" s="54"/>
      <c r="AT359" s="17" t="s">
        <v>190</v>
      </c>
      <c r="AU359" s="17" t="s">
        <v>21</v>
      </c>
    </row>
    <row r="360" spans="2:51" s="12" customFormat="1" ht="10.2">
      <c r="B360" s="145"/>
      <c r="D360" s="141" t="s">
        <v>145</v>
      </c>
      <c r="E360" s="146" t="s">
        <v>44</v>
      </c>
      <c r="F360" s="147" t="s">
        <v>628</v>
      </c>
      <c r="H360" s="148">
        <v>9.26</v>
      </c>
      <c r="I360" s="149"/>
      <c r="L360" s="145"/>
      <c r="M360" s="150"/>
      <c r="T360" s="151"/>
      <c r="AT360" s="146" t="s">
        <v>145</v>
      </c>
      <c r="AU360" s="146" t="s">
        <v>21</v>
      </c>
      <c r="AV360" s="12" t="s">
        <v>21</v>
      </c>
      <c r="AW360" s="12" t="s">
        <v>42</v>
      </c>
      <c r="AX360" s="12" t="s">
        <v>90</v>
      </c>
      <c r="AY360" s="146" t="s">
        <v>131</v>
      </c>
    </row>
    <row r="361" spans="2:65" s="1" customFormat="1" ht="24.15" customHeight="1">
      <c r="B361" s="33"/>
      <c r="C361" s="128" t="s">
        <v>643</v>
      </c>
      <c r="D361" s="128" t="s">
        <v>134</v>
      </c>
      <c r="E361" s="129" t="s">
        <v>644</v>
      </c>
      <c r="F361" s="130" t="s">
        <v>645</v>
      </c>
      <c r="G361" s="131" t="s">
        <v>207</v>
      </c>
      <c r="H361" s="132">
        <v>0.138</v>
      </c>
      <c r="I361" s="133"/>
      <c r="J361" s="134">
        <f>ROUND(I361*H361,2)</f>
        <v>0</v>
      </c>
      <c r="K361" s="130" t="s">
        <v>188</v>
      </c>
      <c r="L361" s="33"/>
      <c r="M361" s="135" t="s">
        <v>44</v>
      </c>
      <c r="N361" s="136" t="s">
        <v>53</v>
      </c>
      <c r="P361" s="137">
        <f>O361*H361</f>
        <v>0</v>
      </c>
      <c r="Q361" s="137">
        <v>0</v>
      </c>
      <c r="R361" s="137">
        <f>Q361*H361</f>
        <v>0</v>
      </c>
      <c r="S361" s="137">
        <v>0</v>
      </c>
      <c r="T361" s="138">
        <f>S361*H361</f>
        <v>0</v>
      </c>
      <c r="AR361" s="139" t="s">
        <v>438</v>
      </c>
      <c r="AT361" s="139" t="s">
        <v>134</v>
      </c>
      <c r="AU361" s="139" t="s">
        <v>21</v>
      </c>
      <c r="AY361" s="17" t="s">
        <v>131</v>
      </c>
      <c r="BE361" s="140">
        <f>IF(N361="základní",J361,0)</f>
        <v>0</v>
      </c>
      <c r="BF361" s="140">
        <f>IF(N361="snížená",J361,0)</f>
        <v>0</v>
      </c>
      <c r="BG361" s="140">
        <f>IF(N361="zákl. přenesená",J361,0)</f>
        <v>0</v>
      </c>
      <c r="BH361" s="140">
        <f>IF(N361="sníž. přenesená",J361,0)</f>
        <v>0</v>
      </c>
      <c r="BI361" s="140">
        <f>IF(N361="nulová",J361,0)</f>
        <v>0</v>
      </c>
      <c r="BJ361" s="17" t="s">
        <v>90</v>
      </c>
      <c r="BK361" s="140">
        <f>ROUND(I361*H361,2)</f>
        <v>0</v>
      </c>
      <c r="BL361" s="17" t="s">
        <v>438</v>
      </c>
      <c r="BM361" s="139" t="s">
        <v>646</v>
      </c>
    </row>
    <row r="362" spans="2:47" s="1" customFormat="1" ht="10.2">
      <c r="B362" s="33"/>
      <c r="D362" s="155" t="s">
        <v>190</v>
      </c>
      <c r="F362" s="156" t="s">
        <v>647</v>
      </c>
      <c r="I362" s="143"/>
      <c r="L362" s="33"/>
      <c r="M362" s="144"/>
      <c r="T362" s="54"/>
      <c r="AT362" s="17" t="s">
        <v>190</v>
      </c>
      <c r="AU362" s="17" t="s">
        <v>21</v>
      </c>
    </row>
    <row r="363" spans="2:63" s="11" customFormat="1" ht="22.8" customHeight="1">
      <c r="B363" s="116"/>
      <c r="D363" s="117" t="s">
        <v>81</v>
      </c>
      <c r="E363" s="126" t="s">
        <v>648</v>
      </c>
      <c r="F363" s="126" t="s">
        <v>649</v>
      </c>
      <c r="I363" s="119"/>
      <c r="J363" s="127">
        <f>BK363</f>
        <v>0</v>
      </c>
      <c r="L363" s="116"/>
      <c r="M363" s="121"/>
      <c r="P363" s="122">
        <f>SUM(P364:P368)</f>
        <v>0</v>
      </c>
      <c r="R363" s="122">
        <f>SUM(R364:R368)</f>
        <v>0.0398195</v>
      </c>
      <c r="T363" s="123">
        <f>SUM(T364:T368)</f>
        <v>0</v>
      </c>
      <c r="AR363" s="117" t="s">
        <v>21</v>
      </c>
      <c r="AT363" s="124" t="s">
        <v>81</v>
      </c>
      <c r="AU363" s="124" t="s">
        <v>90</v>
      </c>
      <c r="AY363" s="117" t="s">
        <v>131</v>
      </c>
      <c r="BK363" s="125">
        <f>SUM(BK364:BK368)</f>
        <v>0</v>
      </c>
    </row>
    <row r="364" spans="2:65" s="1" customFormat="1" ht="16.5" customHeight="1">
      <c r="B364" s="33"/>
      <c r="C364" s="128" t="s">
        <v>650</v>
      </c>
      <c r="D364" s="128" t="s">
        <v>134</v>
      </c>
      <c r="E364" s="129" t="s">
        <v>651</v>
      </c>
      <c r="F364" s="130" t="s">
        <v>652</v>
      </c>
      <c r="G364" s="131" t="s">
        <v>187</v>
      </c>
      <c r="H364" s="132">
        <v>284.425</v>
      </c>
      <c r="I364" s="133"/>
      <c r="J364" s="134">
        <f>ROUND(I364*H364,2)</f>
        <v>0</v>
      </c>
      <c r="K364" s="130" t="s">
        <v>188</v>
      </c>
      <c r="L364" s="33"/>
      <c r="M364" s="135" t="s">
        <v>44</v>
      </c>
      <c r="N364" s="136" t="s">
        <v>53</v>
      </c>
      <c r="P364" s="137">
        <f>O364*H364</f>
        <v>0</v>
      </c>
      <c r="Q364" s="137">
        <v>0.00014</v>
      </c>
      <c r="R364" s="137">
        <f>Q364*H364</f>
        <v>0.0398195</v>
      </c>
      <c r="S364" s="137">
        <v>0</v>
      </c>
      <c r="T364" s="138">
        <f>S364*H364</f>
        <v>0</v>
      </c>
      <c r="AR364" s="139" t="s">
        <v>438</v>
      </c>
      <c r="AT364" s="139" t="s">
        <v>134</v>
      </c>
      <c r="AU364" s="139" t="s">
        <v>21</v>
      </c>
      <c r="AY364" s="17" t="s">
        <v>131</v>
      </c>
      <c r="BE364" s="140">
        <f>IF(N364="základní",J364,0)</f>
        <v>0</v>
      </c>
      <c r="BF364" s="140">
        <f>IF(N364="snížená",J364,0)</f>
        <v>0</v>
      </c>
      <c r="BG364" s="140">
        <f>IF(N364="zákl. přenesená",J364,0)</f>
        <v>0</v>
      </c>
      <c r="BH364" s="140">
        <f>IF(N364="sníž. přenesená",J364,0)</f>
        <v>0</v>
      </c>
      <c r="BI364" s="140">
        <f>IF(N364="nulová",J364,0)</f>
        <v>0</v>
      </c>
      <c r="BJ364" s="17" t="s">
        <v>90</v>
      </c>
      <c r="BK364" s="140">
        <f>ROUND(I364*H364,2)</f>
        <v>0</v>
      </c>
      <c r="BL364" s="17" t="s">
        <v>438</v>
      </c>
      <c r="BM364" s="139" t="s">
        <v>653</v>
      </c>
    </row>
    <row r="365" spans="2:47" s="1" customFormat="1" ht="10.2">
      <c r="B365" s="33"/>
      <c r="D365" s="155" t="s">
        <v>190</v>
      </c>
      <c r="F365" s="156" t="s">
        <v>654</v>
      </c>
      <c r="I365" s="143"/>
      <c r="L365" s="33"/>
      <c r="M365" s="144"/>
      <c r="T365" s="54"/>
      <c r="AT365" s="17" t="s">
        <v>190</v>
      </c>
      <c r="AU365" s="17" t="s">
        <v>21</v>
      </c>
    </row>
    <row r="366" spans="2:51" s="12" customFormat="1" ht="10.2">
      <c r="B366" s="145"/>
      <c r="D366" s="141" t="s">
        <v>145</v>
      </c>
      <c r="E366" s="146" t="s">
        <v>44</v>
      </c>
      <c r="F366" s="147" t="s">
        <v>655</v>
      </c>
      <c r="H366" s="148">
        <v>284.425</v>
      </c>
      <c r="I366" s="149"/>
      <c r="L366" s="145"/>
      <c r="M366" s="150"/>
      <c r="T366" s="151"/>
      <c r="AT366" s="146" t="s">
        <v>145</v>
      </c>
      <c r="AU366" s="146" t="s">
        <v>21</v>
      </c>
      <c r="AV366" s="12" t="s">
        <v>21</v>
      </c>
      <c r="AW366" s="12" t="s">
        <v>42</v>
      </c>
      <c r="AX366" s="12" t="s">
        <v>90</v>
      </c>
      <c r="AY366" s="146" t="s">
        <v>131</v>
      </c>
    </row>
    <row r="367" spans="2:65" s="1" customFormat="1" ht="24.15" customHeight="1">
      <c r="B367" s="33"/>
      <c r="C367" s="128" t="s">
        <v>656</v>
      </c>
      <c r="D367" s="128" t="s">
        <v>134</v>
      </c>
      <c r="E367" s="129" t="s">
        <v>657</v>
      </c>
      <c r="F367" s="130" t="s">
        <v>658</v>
      </c>
      <c r="G367" s="131" t="s">
        <v>207</v>
      </c>
      <c r="H367" s="132">
        <v>0.04</v>
      </c>
      <c r="I367" s="133"/>
      <c r="J367" s="134">
        <f>ROUND(I367*H367,2)</f>
        <v>0</v>
      </c>
      <c r="K367" s="130" t="s">
        <v>188</v>
      </c>
      <c r="L367" s="33"/>
      <c r="M367" s="135" t="s">
        <v>44</v>
      </c>
      <c r="N367" s="136" t="s">
        <v>53</v>
      </c>
      <c r="P367" s="137">
        <f>O367*H367</f>
        <v>0</v>
      </c>
      <c r="Q367" s="137">
        <v>0</v>
      </c>
      <c r="R367" s="137">
        <f>Q367*H367</f>
        <v>0</v>
      </c>
      <c r="S367" s="137">
        <v>0</v>
      </c>
      <c r="T367" s="138">
        <f>S367*H367</f>
        <v>0</v>
      </c>
      <c r="AR367" s="139" t="s">
        <v>438</v>
      </c>
      <c r="AT367" s="139" t="s">
        <v>134</v>
      </c>
      <c r="AU367" s="139" t="s">
        <v>21</v>
      </c>
      <c r="AY367" s="17" t="s">
        <v>131</v>
      </c>
      <c r="BE367" s="140">
        <f>IF(N367="základní",J367,0)</f>
        <v>0</v>
      </c>
      <c r="BF367" s="140">
        <f>IF(N367="snížená",J367,0)</f>
        <v>0</v>
      </c>
      <c r="BG367" s="140">
        <f>IF(N367="zákl. přenesená",J367,0)</f>
        <v>0</v>
      </c>
      <c r="BH367" s="140">
        <f>IF(N367="sníž. přenesená",J367,0)</f>
        <v>0</v>
      </c>
      <c r="BI367" s="140">
        <f>IF(N367="nulová",J367,0)</f>
        <v>0</v>
      </c>
      <c r="BJ367" s="17" t="s">
        <v>90</v>
      </c>
      <c r="BK367" s="140">
        <f>ROUND(I367*H367,2)</f>
        <v>0</v>
      </c>
      <c r="BL367" s="17" t="s">
        <v>438</v>
      </c>
      <c r="BM367" s="139" t="s">
        <v>659</v>
      </c>
    </row>
    <row r="368" spans="2:47" s="1" customFormat="1" ht="10.2">
      <c r="B368" s="33"/>
      <c r="D368" s="155" t="s">
        <v>190</v>
      </c>
      <c r="F368" s="156" t="s">
        <v>660</v>
      </c>
      <c r="I368" s="143"/>
      <c r="L368" s="33"/>
      <c r="M368" s="144"/>
      <c r="T368" s="54"/>
      <c r="AT368" s="17" t="s">
        <v>190</v>
      </c>
      <c r="AU368" s="17" t="s">
        <v>21</v>
      </c>
    </row>
    <row r="369" spans="2:63" s="11" customFormat="1" ht="22.8" customHeight="1">
      <c r="B369" s="116"/>
      <c r="D369" s="117" t="s">
        <v>81</v>
      </c>
      <c r="E369" s="126" t="s">
        <v>661</v>
      </c>
      <c r="F369" s="126" t="s">
        <v>662</v>
      </c>
      <c r="I369" s="119"/>
      <c r="J369" s="127">
        <f>BK369</f>
        <v>0</v>
      </c>
      <c r="L369" s="116"/>
      <c r="M369" s="121"/>
      <c r="P369" s="122">
        <f>SUM(P370:P389)</f>
        <v>0</v>
      </c>
      <c r="R369" s="122">
        <f>SUM(R370:R389)</f>
        <v>0.797572</v>
      </c>
      <c r="T369" s="123">
        <f>SUM(T370:T389)</f>
        <v>0</v>
      </c>
      <c r="AR369" s="117" t="s">
        <v>21</v>
      </c>
      <c r="AT369" s="124" t="s">
        <v>81</v>
      </c>
      <c r="AU369" s="124" t="s">
        <v>90</v>
      </c>
      <c r="AY369" s="117" t="s">
        <v>131</v>
      </c>
      <c r="BK369" s="125">
        <f>SUM(BK370:BK389)</f>
        <v>0</v>
      </c>
    </row>
    <row r="370" spans="2:65" s="1" customFormat="1" ht="16.5" customHeight="1">
      <c r="B370" s="33"/>
      <c r="C370" s="128" t="s">
        <v>663</v>
      </c>
      <c r="D370" s="128" t="s">
        <v>134</v>
      </c>
      <c r="E370" s="129" t="s">
        <v>664</v>
      </c>
      <c r="F370" s="130" t="s">
        <v>665</v>
      </c>
      <c r="G370" s="131" t="s">
        <v>263</v>
      </c>
      <c r="H370" s="132">
        <v>2</v>
      </c>
      <c r="I370" s="133"/>
      <c r="J370" s="134">
        <f>ROUND(I370*H370,2)</f>
        <v>0</v>
      </c>
      <c r="K370" s="130" t="s">
        <v>188</v>
      </c>
      <c r="L370" s="33"/>
      <c r="M370" s="135" t="s">
        <v>44</v>
      </c>
      <c r="N370" s="136" t="s">
        <v>53</v>
      </c>
      <c r="P370" s="137">
        <f>O370*H370</f>
        <v>0</v>
      </c>
      <c r="Q370" s="137">
        <v>0</v>
      </c>
      <c r="R370" s="137">
        <f>Q370*H370</f>
        <v>0</v>
      </c>
      <c r="S370" s="137">
        <v>0</v>
      </c>
      <c r="T370" s="138">
        <f>S370*H370</f>
        <v>0</v>
      </c>
      <c r="AR370" s="139" t="s">
        <v>438</v>
      </c>
      <c r="AT370" s="139" t="s">
        <v>134</v>
      </c>
      <c r="AU370" s="139" t="s">
        <v>21</v>
      </c>
      <c r="AY370" s="17" t="s">
        <v>131</v>
      </c>
      <c r="BE370" s="140">
        <f>IF(N370="základní",J370,0)</f>
        <v>0</v>
      </c>
      <c r="BF370" s="140">
        <f>IF(N370="snížená",J370,0)</f>
        <v>0</v>
      </c>
      <c r="BG370" s="140">
        <f>IF(N370="zákl. přenesená",J370,0)</f>
        <v>0</v>
      </c>
      <c r="BH370" s="140">
        <f>IF(N370="sníž. přenesená",J370,0)</f>
        <v>0</v>
      </c>
      <c r="BI370" s="140">
        <f>IF(N370="nulová",J370,0)</f>
        <v>0</v>
      </c>
      <c r="BJ370" s="17" t="s">
        <v>90</v>
      </c>
      <c r="BK370" s="140">
        <f>ROUND(I370*H370,2)</f>
        <v>0</v>
      </c>
      <c r="BL370" s="17" t="s">
        <v>438</v>
      </c>
      <c r="BM370" s="139" t="s">
        <v>666</v>
      </c>
    </row>
    <row r="371" spans="2:47" s="1" customFormat="1" ht="10.2">
      <c r="B371" s="33"/>
      <c r="D371" s="155" t="s">
        <v>190</v>
      </c>
      <c r="F371" s="156" t="s">
        <v>667</v>
      </c>
      <c r="I371" s="143"/>
      <c r="L371" s="33"/>
      <c r="M371" s="144"/>
      <c r="T371" s="54"/>
      <c r="AT371" s="17" t="s">
        <v>190</v>
      </c>
      <c r="AU371" s="17" t="s">
        <v>21</v>
      </c>
    </row>
    <row r="372" spans="2:51" s="12" customFormat="1" ht="10.2">
      <c r="B372" s="145"/>
      <c r="D372" s="141" t="s">
        <v>145</v>
      </c>
      <c r="E372" s="146" t="s">
        <v>44</v>
      </c>
      <c r="F372" s="147" t="s">
        <v>21</v>
      </c>
      <c r="H372" s="148">
        <v>2</v>
      </c>
      <c r="I372" s="149"/>
      <c r="L372" s="145"/>
      <c r="M372" s="150"/>
      <c r="T372" s="151"/>
      <c r="AT372" s="146" t="s">
        <v>145</v>
      </c>
      <c r="AU372" s="146" t="s">
        <v>21</v>
      </c>
      <c r="AV372" s="12" t="s">
        <v>21</v>
      </c>
      <c r="AW372" s="12" t="s">
        <v>42</v>
      </c>
      <c r="AX372" s="12" t="s">
        <v>90</v>
      </c>
      <c r="AY372" s="146" t="s">
        <v>131</v>
      </c>
    </row>
    <row r="373" spans="2:65" s="1" customFormat="1" ht="16.5" customHeight="1">
      <c r="B373" s="33"/>
      <c r="C373" s="128" t="s">
        <v>668</v>
      </c>
      <c r="D373" s="128" t="s">
        <v>134</v>
      </c>
      <c r="E373" s="129" t="s">
        <v>669</v>
      </c>
      <c r="F373" s="130" t="s">
        <v>670</v>
      </c>
      <c r="G373" s="131" t="s">
        <v>187</v>
      </c>
      <c r="H373" s="132">
        <v>1.7</v>
      </c>
      <c r="I373" s="133"/>
      <c r="J373" s="134">
        <f>ROUND(I373*H373,2)</f>
        <v>0</v>
      </c>
      <c r="K373" s="130" t="s">
        <v>44</v>
      </c>
      <c r="L373" s="33"/>
      <c r="M373" s="135" t="s">
        <v>44</v>
      </c>
      <c r="N373" s="136" t="s">
        <v>53</v>
      </c>
      <c r="P373" s="137">
        <f>O373*H373</f>
        <v>0</v>
      </c>
      <c r="Q373" s="137">
        <v>6E-05</v>
      </c>
      <c r="R373" s="137">
        <f>Q373*H373</f>
        <v>0.000102</v>
      </c>
      <c r="S373" s="137">
        <v>0</v>
      </c>
      <c r="T373" s="138">
        <f>S373*H373</f>
        <v>0</v>
      </c>
      <c r="AR373" s="139" t="s">
        <v>152</v>
      </c>
      <c r="AT373" s="139" t="s">
        <v>134</v>
      </c>
      <c r="AU373" s="139" t="s">
        <v>21</v>
      </c>
      <c r="AY373" s="17" t="s">
        <v>131</v>
      </c>
      <c r="BE373" s="140">
        <f>IF(N373="základní",J373,0)</f>
        <v>0</v>
      </c>
      <c r="BF373" s="140">
        <f>IF(N373="snížená",J373,0)</f>
        <v>0</v>
      </c>
      <c r="BG373" s="140">
        <f>IF(N373="zákl. přenesená",J373,0)</f>
        <v>0</v>
      </c>
      <c r="BH373" s="140">
        <f>IF(N373="sníž. přenesená",J373,0)</f>
        <v>0</v>
      </c>
      <c r="BI373" s="140">
        <f>IF(N373="nulová",J373,0)</f>
        <v>0</v>
      </c>
      <c r="BJ373" s="17" t="s">
        <v>90</v>
      </c>
      <c r="BK373" s="140">
        <f>ROUND(I373*H373,2)</f>
        <v>0</v>
      </c>
      <c r="BL373" s="17" t="s">
        <v>152</v>
      </c>
      <c r="BM373" s="139" t="s">
        <v>671</v>
      </c>
    </row>
    <row r="374" spans="2:51" s="12" customFormat="1" ht="10.2">
      <c r="B374" s="145"/>
      <c r="D374" s="141" t="s">
        <v>145</v>
      </c>
      <c r="E374" s="146" t="s">
        <v>44</v>
      </c>
      <c r="F374" s="147" t="s">
        <v>672</v>
      </c>
      <c r="H374" s="148">
        <v>1.7</v>
      </c>
      <c r="I374" s="149"/>
      <c r="L374" s="145"/>
      <c r="M374" s="150"/>
      <c r="T374" s="151"/>
      <c r="AT374" s="146" t="s">
        <v>145</v>
      </c>
      <c r="AU374" s="146" t="s">
        <v>21</v>
      </c>
      <c r="AV374" s="12" t="s">
        <v>21</v>
      </c>
      <c r="AW374" s="12" t="s">
        <v>42</v>
      </c>
      <c r="AX374" s="12" t="s">
        <v>90</v>
      </c>
      <c r="AY374" s="146" t="s">
        <v>131</v>
      </c>
    </row>
    <row r="375" spans="2:65" s="1" customFormat="1" ht="21.75" customHeight="1">
      <c r="B375" s="33"/>
      <c r="C375" s="128" t="s">
        <v>673</v>
      </c>
      <c r="D375" s="128" t="s">
        <v>134</v>
      </c>
      <c r="E375" s="129" t="s">
        <v>674</v>
      </c>
      <c r="F375" s="130" t="s">
        <v>675</v>
      </c>
      <c r="G375" s="131" t="s">
        <v>263</v>
      </c>
      <c r="H375" s="132">
        <v>1</v>
      </c>
      <c r="I375" s="133"/>
      <c r="J375" s="134">
        <f>ROUND(I375*H375,2)</f>
        <v>0</v>
      </c>
      <c r="K375" s="130" t="s">
        <v>188</v>
      </c>
      <c r="L375" s="33"/>
      <c r="M375" s="135" t="s">
        <v>44</v>
      </c>
      <c r="N375" s="136" t="s">
        <v>53</v>
      </c>
      <c r="P375" s="137">
        <f>O375*H375</f>
        <v>0</v>
      </c>
      <c r="Q375" s="137">
        <v>0</v>
      </c>
      <c r="R375" s="137">
        <f>Q375*H375</f>
        <v>0</v>
      </c>
      <c r="S375" s="137">
        <v>0</v>
      </c>
      <c r="T375" s="138">
        <f>S375*H375</f>
        <v>0</v>
      </c>
      <c r="AR375" s="139" t="s">
        <v>152</v>
      </c>
      <c r="AT375" s="139" t="s">
        <v>134</v>
      </c>
      <c r="AU375" s="139" t="s">
        <v>21</v>
      </c>
      <c r="AY375" s="17" t="s">
        <v>131</v>
      </c>
      <c r="BE375" s="140">
        <f>IF(N375="základní",J375,0)</f>
        <v>0</v>
      </c>
      <c r="BF375" s="140">
        <f>IF(N375="snížená",J375,0)</f>
        <v>0</v>
      </c>
      <c r="BG375" s="140">
        <f>IF(N375="zákl. přenesená",J375,0)</f>
        <v>0</v>
      </c>
      <c r="BH375" s="140">
        <f>IF(N375="sníž. přenesená",J375,0)</f>
        <v>0</v>
      </c>
      <c r="BI375" s="140">
        <f>IF(N375="nulová",J375,0)</f>
        <v>0</v>
      </c>
      <c r="BJ375" s="17" t="s">
        <v>90</v>
      </c>
      <c r="BK375" s="140">
        <f>ROUND(I375*H375,2)</f>
        <v>0</v>
      </c>
      <c r="BL375" s="17" t="s">
        <v>152</v>
      </c>
      <c r="BM375" s="139" t="s">
        <v>676</v>
      </c>
    </row>
    <row r="376" spans="2:47" s="1" customFormat="1" ht="10.2">
      <c r="B376" s="33"/>
      <c r="D376" s="155" t="s">
        <v>190</v>
      </c>
      <c r="F376" s="156" t="s">
        <v>677</v>
      </c>
      <c r="I376" s="143"/>
      <c r="L376" s="33"/>
      <c r="M376" s="144"/>
      <c r="T376" s="54"/>
      <c r="AT376" s="17" t="s">
        <v>190</v>
      </c>
      <c r="AU376" s="17" t="s">
        <v>21</v>
      </c>
    </row>
    <row r="377" spans="2:51" s="12" customFormat="1" ht="10.2">
      <c r="B377" s="145"/>
      <c r="D377" s="141" t="s">
        <v>145</v>
      </c>
      <c r="E377" s="146" t="s">
        <v>44</v>
      </c>
      <c r="F377" s="147" t="s">
        <v>90</v>
      </c>
      <c r="H377" s="148">
        <v>1</v>
      </c>
      <c r="I377" s="149"/>
      <c r="L377" s="145"/>
      <c r="M377" s="150"/>
      <c r="T377" s="151"/>
      <c r="AT377" s="146" t="s">
        <v>145</v>
      </c>
      <c r="AU377" s="146" t="s">
        <v>21</v>
      </c>
      <c r="AV377" s="12" t="s">
        <v>21</v>
      </c>
      <c r="AW377" s="12" t="s">
        <v>42</v>
      </c>
      <c r="AX377" s="12" t="s">
        <v>90</v>
      </c>
      <c r="AY377" s="146" t="s">
        <v>131</v>
      </c>
    </row>
    <row r="378" spans="2:65" s="1" customFormat="1" ht="24.15" customHeight="1">
      <c r="B378" s="33"/>
      <c r="C378" s="164" t="s">
        <v>678</v>
      </c>
      <c r="D378" s="164" t="s">
        <v>232</v>
      </c>
      <c r="E378" s="165" t="s">
        <v>679</v>
      </c>
      <c r="F378" s="166" t="s">
        <v>680</v>
      </c>
      <c r="G378" s="167" t="s">
        <v>263</v>
      </c>
      <c r="H378" s="168">
        <v>1</v>
      </c>
      <c r="I378" s="169"/>
      <c r="J378" s="170">
        <f>ROUND(I378*H378,2)</f>
        <v>0</v>
      </c>
      <c r="K378" s="166" t="s">
        <v>44</v>
      </c>
      <c r="L378" s="171"/>
      <c r="M378" s="172" t="s">
        <v>44</v>
      </c>
      <c r="N378" s="173" t="s">
        <v>53</v>
      </c>
      <c r="P378" s="137">
        <f>O378*H378</f>
        <v>0</v>
      </c>
      <c r="Q378" s="137">
        <v>0.33437</v>
      </c>
      <c r="R378" s="137">
        <f>Q378*H378</f>
        <v>0.33437</v>
      </c>
      <c r="S378" s="137">
        <v>0</v>
      </c>
      <c r="T378" s="138">
        <f>S378*H378</f>
        <v>0</v>
      </c>
      <c r="AR378" s="139" t="s">
        <v>194</v>
      </c>
      <c r="AT378" s="139" t="s">
        <v>232</v>
      </c>
      <c r="AU378" s="139" t="s">
        <v>21</v>
      </c>
      <c r="AY378" s="17" t="s">
        <v>131</v>
      </c>
      <c r="BE378" s="140">
        <f>IF(N378="základní",J378,0)</f>
        <v>0</v>
      </c>
      <c r="BF378" s="140">
        <f>IF(N378="snížená",J378,0)</f>
        <v>0</v>
      </c>
      <c r="BG378" s="140">
        <f>IF(N378="zákl. přenesená",J378,0)</f>
        <v>0</v>
      </c>
      <c r="BH378" s="140">
        <f>IF(N378="sníž. přenesená",J378,0)</f>
        <v>0</v>
      </c>
      <c r="BI378" s="140">
        <f>IF(N378="nulová",J378,0)</f>
        <v>0</v>
      </c>
      <c r="BJ378" s="17" t="s">
        <v>90</v>
      </c>
      <c r="BK378" s="140">
        <f>ROUND(I378*H378,2)</f>
        <v>0</v>
      </c>
      <c r="BL378" s="17" t="s">
        <v>152</v>
      </c>
      <c r="BM378" s="139" t="s">
        <v>681</v>
      </c>
    </row>
    <row r="379" spans="2:47" s="1" customFormat="1" ht="38.4">
      <c r="B379" s="33"/>
      <c r="D379" s="141" t="s">
        <v>143</v>
      </c>
      <c r="F379" s="142" t="s">
        <v>682</v>
      </c>
      <c r="I379" s="143"/>
      <c r="L379" s="33"/>
      <c r="M379" s="144"/>
      <c r="T379" s="54"/>
      <c r="AT379" s="17" t="s">
        <v>143</v>
      </c>
      <c r="AU379" s="17" t="s">
        <v>21</v>
      </c>
    </row>
    <row r="380" spans="2:51" s="12" customFormat="1" ht="10.2">
      <c r="B380" s="145"/>
      <c r="D380" s="141" t="s">
        <v>145</v>
      </c>
      <c r="E380" s="146" t="s">
        <v>44</v>
      </c>
      <c r="F380" s="147" t="s">
        <v>90</v>
      </c>
      <c r="H380" s="148">
        <v>1</v>
      </c>
      <c r="I380" s="149"/>
      <c r="L380" s="145"/>
      <c r="M380" s="150"/>
      <c r="T380" s="151"/>
      <c r="AT380" s="146" t="s">
        <v>145</v>
      </c>
      <c r="AU380" s="146" t="s">
        <v>21</v>
      </c>
      <c r="AV380" s="12" t="s">
        <v>21</v>
      </c>
      <c r="AW380" s="12" t="s">
        <v>42</v>
      </c>
      <c r="AX380" s="12" t="s">
        <v>90</v>
      </c>
      <c r="AY380" s="146" t="s">
        <v>131</v>
      </c>
    </row>
    <row r="381" spans="2:65" s="1" customFormat="1" ht="16.5" customHeight="1">
      <c r="B381" s="33"/>
      <c r="C381" s="128" t="s">
        <v>683</v>
      </c>
      <c r="D381" s="128" t="s">
        <v>134</v>
      </c>
      <c r="E381" s="129" t="s">
        <v>684</v>
      </c>
      <c r="F381" s="130" t="s">
        <v>685</v>
      </c>
      <c r="G381" s="131" t="s">
        <v>547</v>
      </c>
      <c r="H381" s="132">
        <v>442</v>
      </c>
      <c r="I381" s="133"/>
      <c r="J381" s="134">
        <f>ROUND(I381*H381,2)</f>
        <v>0</v>
      </c>
      <c r="K381" s="130" t="s">
        <v>188</v>
      </c>
      <c r="L381" s="33"/>
      <c r="M381" s="135" t="s">
        <v>44</v>
      </c>
      <c r="N381" s="136" t="s">
        <v>53</v>
      </c>
      <c r="P381" s="137">
        <f>O381*H381</f>
        <v>0</v>
      </c>
      <c r="Q381" s="137">
        <v>5E-05</v>
      </c>
      <c r="R381" s="137">
        <f>Q381*H381</f>
        <v>0.0221</v>
      </c>
      <c r="S381" s="137">
        <v>0</v>
      </c>
      <c r="T381" s="138">
        <f>S381*H381</f>
        <v>0</v>
      </c>
      <c r="AR381" s="139" t="s">
        <v>438</v>
      </c>
      <c r="AT381" s="139" t="s">
        <v>134</v>
      </c>
      <c r="AU381" s="139" t="s">
        <v>21</v>
      </c>
      <c r="AY381" s="17" t="s">
        <v>131</v>
      </c>
      <c r="BE381" s="140">
        <f>IF(N381="základní",J381,0)</f>
        <v>0</v>
      </c>
      <c r="BF381" s="140">
        <f>IF(N381="snížená",J381,0)</f>
        <v>0</v>
      </c>
      <c r="BG381" s="140">
        <f>IF(N381="zákl. přenesená",J381,0)</f>
        <v>0</v>
      </c>
      <c r="BH381" s="140">
        <f>IF(N381="sníž. přenesená",J381,0)</f>
        <v>0</v>
      </c>
      <c r="BI381" s="140">
        <f>IF(N381="nulová",J381,0)</f>
        <v>0</v>
      </c>
      <c r="BJ381" s="17" t="s">
        <v>90</v>
      </c>
      <c r="BK381" s="140">
        <f>ROUND(I381*H381,2)</f>
        <v>0</v>
      </c>
      <c r="BL381" s="17" t="s">
        <v>438</v>
      </c>
      <c r="BM381" s="139" t="s">
        <v>686</v>
      </c>
    </row>
    <row r="382" spans="2:47" s="1" customFormat="1" ht="10.2">
      <c r="B382" s="33"/>
      <c r="D382" s="155" t="s">
        <v>190</v>
      </c>
      <c r="F382" s="156" t="s">
        <v>687</v>
      </c>
      <c r="I382" s="143"/>
      <c r="L382" s="33"/>
      <c r="M382" s="144"/>
      <c r="T382" s="54"/>
      <c r="AT382" s="17" t="s">
        <v>190</v>
      </c>
      <c r="AU382" s="17" t="s">
        <v>21</v>
      </c>
    </row>
    <row r="383" spans="2:51" s="12" customFormat="1" ht="10.2">
      <c r="B383" s="145"/>
      <c r="D383" s="141" t="s">
        <v>145</v>
      </c>
      <c r="E383" s="146" t="s">
        <v>44</v>
      </c>
      <c r="F383" s="147" t="s">
        <v>688</v>
      </c>
      <c r="H383" s="148">
        <v>442</v>
      </c>
      <c r="I383" s="149"/>
      <c r="L383" s="145"/>
      <c r="M383" s="150"/>
      <c r="T383" s="151"/>
      <c r="AT383" s="146" t="s">
        <v>145</v>
      </c>
      <c r="AU383" s="146" t="s">
        <v>21</v>
      </c>
      <c r="AV383" s="12" t="s">
        <v>21</v>
      </c>
      <c r="AW383" s="12" t="s">
        <v>42</v>
      </c>
      <c r="AX383" s="12" t="s">
        <v>90</v>
      </c>
      <c r="AY383" s="146" t="s">
        <v>131</v>
      </c>
    </row>
    <row r="384" spans="2:65" s="1" customFormat="1" ht="16.5" customHeight="1">
      <c r="B384" s="33"/>
      <c r="C384" s="164" t="s">
        <v>689</v>
      </c>
      <c r="D384" s="164" t="s">
        <v>232</v>
      </c>
      <c r="E384" s="165" t="s">
        <v>690</v>
      </c>
      <c r="F384" s="166" t="s">
        <v>691</v>
      </c>
      <c r="G384" s="167" t="s">
        <v>207</v>
      </c>
      <c r="H384" s="168">
        <v>0.439</v>
      </c>
      <c r="I384" s="169"/>
      <c r="J384" s="170">
        <f>ROUND(I384*H384,2)</f>
        <v>0</v>
      </c>
      <c r="K384" s="166" t="s">
        <v>188</v>
      </c>
      <c r="L384" s="171"/>
      <c r="M384" s="172" t="s">
        <v>44</v>
      </c>
      <c r="N384" s="173" t="s">
        <v>53</v>
      </c>
      <c r="P384" s="137">
        <f>O384*H384</f>
        <v>0</v>
      </c>
      <c r="Q384" s="137">
        <v>1</v>
      </c>
      <c r="R384" s="137">
        <f>Q384*H384</f>
        <v>0.439</v>
      </c>
      <c r="S384" s="137">
        <v>0</v>
      </c>
      <c r="T384" s="138">
        <f>S384*H384</f>
        <v>0</v>
      </c>
      <c r="AR384" s="139" t="s">
        <v>478</v>
      </c>
      <c r="AT384" s="139" t="s">
        <v>232</v>
      </c>
      <c r="AU384" s="139" t="s">
        <v>21</v>
      </c>
      <c r="AY384" s="17" t="s">
        <v>131</v>
      </c>
      <c r="BE384" s="140">
        <f>IF(N384="základní",J384,0)</f>
        <v>0</v>
      </c>
      <c r="BF384" s="140">
        <f>IF(N384="snížená",J384,0)</f>
        <v>0</v>
      </c>
      <c r="BG384" s="140">
        <f>IF(N384="zákl. přenesená",J384,0)</f>
        <v>0</v>
      </c>
      <c r="BH384" s="140">
        <f>IF(N384="sníž. přenesená",J384,0)</f>
        <v>0</v>
      </c>
      <c r="BI384" s="140">
        <f>IF(N384="nulová",J384,0)</f>
        <v>0</v>
      </c>
      <c r="BJ384" s="17" t="s">
        <v>90</v>
      </c>
      <c r="BK384" s="140">
        <f>ROUND(I384*H384,2)</f>
        <v>0</v>
      </c>
      <c r="BL384" s="17" t="s">
        <v>438</v>
      </c>
      <c r="BM384" s="139" t="s">
        <v>692</v>
      </c>
    </row>
    <row r="385" spans="2:51" s="12" customFormat="1" ht="10.2">
      <c r="B385" s="145"/>
      <c r="D385" s="141" t="s">
        <v>145</v>
      </c>
      <c r="E385" s="146" t="s">
        <v>44</v>
      </c>
      <c r="F385" s="147" t="s">
        <v>693</v>
      </c>
      <c r="H385" s="148">
        <v>0.439</v>
      </c>
      <c r="I385" s="149"/>
      <c r="L385" s="145"/>
      <c r="M385" s="150"/>
      <c r="T385" s="151"/>
      <c r="AT385" s="146" t="s">
        <v>145</v>
      </c>
      <c r="AU385" s="146" t="s">
        <v>21</v>
      </c>
      <c r="AV385" s="12" t="s">
        <v>21</v>
      </c>
      <c r="AW385" s="12" t="s">
        <v>42</v>
      </c>
      <c r="AX385" s="12" t="s">
        <v>90</v>
      </c>
      <c r="AY385" s="146" t="s">
        <v>131</v>
      </c>
    </row>
    <row r="386" spans="2:65" s="1" customFormat="1" ht="16.5" customHeight="1">
      <c r="B386" s="33"/>
      <c r="C386" s="164" t="s">
        <v>694</v>
      </c>
      <c r="D386" s="164" t="s">
        <v>232</v>
      </c>
      <c r="E386" s="165" t="s">
        <v>695</v>
      </c>
      <c r="F386" s="166" t="s">
        <v>696</v>
      </c>
      <c r="G386" s="167" t="s">
        <v>207</v>
      </c>
      <c r="H386" s="168">
        <v>0.002</v>
      </c>
      <c r="I386" s="169"/>
      <c r="J386" s="170">
        <f>ROUND(I386*H386,2)</f>
        <v>0</v>
      </c>
      <c r="K386" s="166" t="s">
        <v>188</v>
      </c>
      <c r="L386" s="171"/>
      <c r="M386" s="172" t="s">
        <v>44</v>
      </c>
      <c r="N386" s="173" t="s">
        <v>53</v>
      </c>
      <c r="P386" s="137">
        <f>O386*H386</f>
        <v>0</v>
      </c>
      <c r="Q386" s="137">
        <v>1</v>
      </c>
      <c r="R386" s="137">
        <f>Q386*H386</f>
        <v>0.002</v>
      </c>
      <c r="S386" s="137">
        <v>0</v>
      </c>
      <c r="T386" s="138">
        <f>S386*H386</f>
        <v>0</v>
      </c>
      <c r="AR386" s="139" t="s">
        <v>478</v>
      </c>
      <c r="AT386" s="139" t="s">
        <v>232</v>
      </c>
      <c r="AU386" s="139" t="s">
        <v>21</v>
      </c>
      <c r="AY386" s="17" t="s">
        <v>131</v>
      </c>
      <c r="BE386" s="140">
        <f>IF(N386="základní",J386,0)</f>
        <v>0</v>
      </c>
      <c r="BF386" s="140">
        <f>IF(N386="snížená",J386,0)</f>
        <v>0</v>
      </c>
      <c r="BG386" s="140">
        <f>IF(N386="zákl. přenesená",J386,0)</f>
        <v>0</v>
      </c>
      <c r="BH386" s="140">
        <f>IF(N386="sníž. přenesená",J386,0)</f>
        <v>0</v>
      </c>
      <c r="BI386" s="140">
        <f>IF(N386="nulová",J386,0)</f>
        <v>0</v>
      </c>
      <c r="BJ386" s="17" t="s">
        <v>90</v>
      </c>
      <c r="BK386" s="140">
        <f>ROUND(I386*H386,2)</f>
        <v>0</v>
      </c>
      <c r="BL386" s="17" t="s">
        <v>438</v>
      </c>
      <c r="BM386" s="139" t="s">
        <v>697</v>
      </c>
    </row>
    <row r="387" spans="2:51" s="12" customFormat="1" ht="10.2">
      <c r="B387" s="145"/>
      <c r="D387" s="141" t="s">
        <v>145</v>
      </c>
      <c r="E387" s="146" t="s">
        <v>44</v>
      </c>
      <c r="F387" s="147" t="s">
        <v>698</v>
      </c>
      <c r="H387" s="148">
        <v>0.002</v>
      </c>
      <c r="I387" s="149"/>
      <c r="L387" s="145"/>
      <c r="M387" s="150"/>
      <c r="T387" s="151"/>
      <c r="AT387" s="146" t="s">
        <v>145</v>
      </c>
      <c r="AU387" s="146" t="s">
        <v>21</v>
      </c>
      <c r="AV387" s="12" t="s">
        <v>21</v>
      </c>
      <c r="AW387" s="12" t="s">
        <v>42</v>
      </c>
      <c r="AX387" s="12" t="s">
        <v>90</v>
      </c>
      <c r="AY387" s="146" t="s">
        <v>131</v>
      </c>
    </row>
    <row r="388" spans="2:65" s="1" customFormat="1" ht="24.15" customHeight="1">
      <c r="B388" s="33"/>
      <c r="C388" s="128" t="s">
        <v>699</v>
      </c>
      <c r="D388" s="128" t="s">
        <v>134</v>
      </c>
      <c r="E388" s="129" t="s">
        <v>700</v>
      </c>
      <c r="F388" s="130" t="s">
        <v>701</v>
      </c>
      <c r="G388" s="131" t="s">
        <v>207</v>
      </c>
      <c r="H388" s="132">
        <v>0.463</v>
      </c>
      <c r="I388" s="133"/>
      <c r="J388" s="134">
        <f>ROUND(I388*H388,2)</f>
        <v>0</v>
      </c>
      <c r="K388" s="130" t="s">
        <v>188</v>
      </c>
      <c r="L388" s="33"/>
      <c r="M388" s="135" t="s">
        <v>44</v>
      </c>
      <c r="N388" s="136" t="s">
        <v>53</v>
      </c>
      <c r="P388" s="137">
        <f>O388*H388</f>
        <v>0</v>
      </c>
      <c r="Q388" s="137">
        <v>0</v>
      </c>
      <c r="R388" s="137">
        <f>Q388*H388</f>
        <v>0</v>
      </c>
      <c r="S388" s="137">
        <v>0</v>
      </c>
      <c r="T388" s="138">
        <f>S388*H388</f>
        <v>0</v>
      </c>
      <c r="AR388" s="139" t="s">
        <v>438</v>
      </c>
      <c r="AT388" s="139" t="s">
        <v>134</v>
      </c>
      <c r="AU388" s="139" t="s">
        <v>21</v>
      </c>
      <c r="AY388" s="17" t="s">
        <v>131</v>
      </c>
      <c r="BE388" s="140">
        <f>IF(N388="základní",J388,0)</f>
        <v>0</v>
      </c>
      <c r="BF388" s="140">
        <f>IF(N388="snížená",J388,0)</f>
        <v>0</v>
      </c>
      <c r="BG388" s="140">
        <f>IF(N388="zákl. přenesená",J388,0)</f>
        <v>0</v>
      </c>
      <c r="BH388" s="140">
        <f>IF(N388="sníž. přenesená",J388,0)</f>
        <v>0</v>
      </c>
      <c r="BI388" s="140">
        <f>IF(N388="nulová",J388,0)</f>
        <v>0</v>
      </c>
      <c r="BJ388" s="17" t="s">
        <v>90</v>
      </c>
      <c r="BK388" s="140">
        <f>ROUND(I388*H388,2)</f>
        <v>0</v>
      </c>
      <c r="BL388" s="17" t="s">
        <v>438</v>
      </c>
      <c r="BM388" s="139" t="s">
        <v>702</v>
      </c>
    </row>
    <row r="389" spans="2:47" s="1" customFormat="1" ht="10.2">
      <c r="B389" s="33"/>
      <c r="D389" s="155" t="s">
        <v>190</v>
      </c>
      <c r="F389" s="156" t="s">
        <v>703</v>
      </c>
      <c r="I389" s="143"/>
      <c r="L389" s="33"/>
      <c r="M389" s="144"/>
      <c r="T389" s="54"/>
      <c r="AT389" s="17" t="s">
        <v>190</v>
      </c>
      <c r="AU389" s="17" t="s">
        <v>21</v>
      </c>
    </row>
    <row r="390" spans="2:63" s="11" customFormat="1" ht="22.8" customHeight="1">
      <c r="B390" s="116"/>
      <c r="D390" s="117" t="s">
        <v>81</v>
      </c>
      <c r="E390" s="126" t="s">
        <v>704</v>
      </c>
      <c r="F390" s="126" t="s">
        <v>705</v>
      </c>
      <c r="I390" s="119"/>
      <c r="J390" s="127">
        <f>BK390</f>
        <v>0</v>
      </c>
      <c r="L390" s="116"/>
      <c r="M390" s="121"/>
      <c r="P390" s="122">
        <f>SUM(P391:P440)</f>
        <v>0</v>
      </c>
      <c r="R390" s="122">
        <f>SUM(R391:R440)</f>
        <v>0.75485383</v>
      </c>
      <c r="T390" s="123">
        <f>SUM(T391:T440)</f>
        <v>0</v>
      </c>
      <c r="AR390" s="117" t="s">
        <v>21</v>
      </c>
      <c r="AT390" s="124" t="s">
        <v>81</v>
      </c>
      <c r="AU390" s="124" t="s">
        <v>90</v>
      </c>
      <c r="AY390" s="117" t="s">
        <v>131</v>
      </c>
      <c r="BK390" s="125">
        <f>SUM(BK391:BK440)</f>
        <v>0</v>
      </c>
    </row>
    <row r="391" spans="2:65" s="1" customFormat="1" ht="24.15" customHeight="1">
      <c r="B391" s="33"/>
      <c r="C391" s="128" t="s">
        <v>706</v>
      </c>
      <c r="D391" s="128" t="s">
        <v>134</v>
      </c>
      <c r="E391" s="129" t="s">
        <v>707</v>
      </c>
      <c r="F391" s="130" t="s">
        <v>708</v>
      </c>
      <c r="G391" s="131" t="s">
        <v>187</v>
      </c>
      <c r="H391" s="132">
        <v>224.9</v>
      </c>
      <c r="I391" s="133"/>
      <c r="J391" s="134">
        <f>ROUND(I391*H391,2)</f>
        <v>0</v>
      </c>
      <c r="K391" s="130" t="s">
        <v>188</v>
      </c>
      <c r="L391" s="33"/>
      <c r="M391" s="135" t="s">
        <v>44</v>
      </c>
      <c r="N391" s="136" t="s">
        <v>53</v>
      </c>
      <c r="P391" s="137">
        <f>O391*H391</f>
        <v>0</v>
      </c>
      <c r="Q391" s="137">
        <v>8E-05</v>
      </c>
      <c r="R391" s="137">
        <f>Q391*H391</f>
        <v>0.017992</v>
      </c>
      <c r="S391" s="137">
        <v>0</v>
      </c>
      <c r="T391" s="138">
        <f>S391*H391</f>
        <v>0</v>
      </c>
      <c r="AR391" s="139" t="s">
        <v>438</v>
      </c>
      <c r="AT391" s="139" t="s">
        <v>134</v>
      </c>
      <c r="AU391" s="139" t="s">
        <v>21</v>
      </c>
      <c r="AY391" s="17" t="s">
        <v>131</v>
      </c>
      <c r="BE391" s="140">
        <f>IF(N391="základní",J391,0)</f>
        <v>0</v>
      </c>
      <c r="BF391" s="140">
        <f>IF(N391="snížená",J391,0)</f>
        <v>0</v>
      </c>
      <c r="BG391" s="140">
        <f>IF(N391="zákl. přenesená",J391,0)</f>
        <v>0</v>
      </c>
      <c r="BH391" s="140">
        <f>IF(N391="sníž. přenesená",J391,0)</f>
        <v>0</v>
      </c>
      <c r="BI391" s="140">
        <f>IF(N391="nulová",J391,0)</f>
        <v>0</v>
      </c>
      <c r="BJ391" s="17" t="s">
        <v>90</v>
      </c>
      <c r="BK391" s="140">
        <f>ROUND(I391*H391,2)</f>
        <v>0</v>
      </c>
      <c r="BL391" s="17" t="s">
        <v>438</v>
      </c>
      <c r="BM391" s="139" t="s">
        <v>709</v>
      </c>
    </row>
    <row r="392" spans="2:47" s="1" customFormat="1" ht="10.2">
      <c r="B392" s="33"/>
      <c r="D392" s="155" t="s">
        <v>190</v>
      </c>
      <c r="F392" s="156" t="s">
        <v>710</v>
      </c>
      <c r="I392" s="143"/>
      <c r="L392" s="33"/>
      <c r="M392" s="144"/>
      <c r="T392" s="54"/>
      <c r="AT392" s="17" t="s">
        <v>190</v>
      </c>
      <c r="AU392" s="17" t="s">
        <v>21</v>
      </c>
    </row>
    <row r="393" spans="2:51" s="12" customFormat="1" ht="10.2">
      <c r="B393" s="145"/>
      <c r="D393" s="141" t="s">
        <v>145</v>
      </c>
      <c r="E393" s="146" t="s">
        <v>44</v>
      </c>
      <c r="F393" s="147" t="s">
        <v>711</v>
      </c>
      <c r="H393" s="148">
        <v>224.9</v>
      </c>
      <c r="I393" s="149"/>
      <c r="L393" s="145"/>
      <c r="M393" s="150"/>
      <c r="T393" s="151"/>
      <c r="AT393" s="146" t="s">
        <v>145</v>
      </c>
      <c r="AU393" s="146" t="s">
        <v>21</v>
      </c>
      <c r="AV393" s="12" t="s">
        <v>21</v>
      </c>
      <c r="AW393" s="12" t="s">
        <v>42</v>
      </c>
      <c r="AX393" s="12" t="s">
        <v>82</v>
      </c>
      <c r="AY393" s="146" t="s">
        <v>131</v>
      </c>
    </row>
    <row r="394" spans="2:51" s="13" customFormat="1" ht="10.2">
      <c r="B394" s="157"/>
      <c r="D394" s="141" t="s">
        <v>145</v>
      </c>
      <c r="E394" s="158" t="s">
        <v>44</v>
      </c>
      <c r="F394" s="159" t="s">
        <v>202</v>
      </c>
      <c r="H394" s="160">
        <v>224.9</v>
      </c>
      <c r="I394" s="161"/>
      <c r="L394" s="157"/>
      <c r="M394" s="162"/>
      <c r="T394" s="163"/>
      <c r="AT394" s="158" t="s">
        <v>145</v>
      </c>
      <c r="AU394" s="158" t="s">
        <v>21</v>
      </c>
      <c r="AV394" s="13" t="s">
        <v>152</v>
      </c>
      <c r="AW394" s="13" t="s">
        <v>42</v>
      </c>
      <c r="AX394" s="13" t="s">
        <v>90</v>
      </c>
      <c r="AY394" s="158" t="s">
        <v>131</v>
      </c>
    </row>
    <row r="395" spans="2:65" s="1" customFormat="1" ht="16.5" customHeight="1">
      <c r="B395" s="33"/>
      <c r="C395" s="128" t="s">
        <v>712</v>
      </c>
      <c r="D395" s="128" t="s">
        <v>134</v>
      </c>
      <c r="E395" s="129" t="s">
        <v>713</v>
      </c>
      <c r="F395" s="130" t="s">
        <v>714</v>
      </c>
      <c r="G395" s="131" t="s">
        <v>187</v>
      </c>
      <c r="H395" s="132">
        <v>559.8</v>
      </c>
      <c r="I395" s="133"/>
      <c r="J395" s="134">
        <f>ROUND(I395*H395,2)</f>
        <v>0</v>
      </c>
      <c r="K395" s="130" t="s">
        <v>188</v>
      </c>
      <c r="L395" s="33"/>
      <c r="M395" s="135" t="s">
        <v>44</v>
      </c>
      <c r="N395" s="136" t="s">
        <v>53</v>
      </c>
      <c r="P395" s="137">
        <f>O395*H395</f>
        <v>0</v>
      </c>
      <c r="Q395" s="137">
        <v>0</v>
      </c>
      <c r="R395" s="137">
        <f>Q395*H395</f>
        <v>0</v>
      </c>
      <c r="S395" s="137">
        <v>0</v>
      </c>
      <c r="T395" s="138">
        <f>S395*H395</f>
        <v>0</v>
      </c>
      <c r="AR395" s="139" t="s">
        <v>438</v>
      </c>
      <c r="AT395" s="139" t="s">
        <v>134</v>
      </c>
      <c r="AU395" s="139" t="s">
        <v>21</v>
      </c>
      <c r="AY395" s="17" t="s">
        <v>131</v>
      </c>
      <c r="BE395" s="140">
        <f>IF(N395="základní",J395,0)</f>
        <v>0</v>
      </c>
      <c r="BF395" s="140">
        <f>IF(N395="snížená",J395,0)</f>
        <v>0</v>
      </c>
      <c r="BG395" s="140">
        <f>IF(N395="zákl. přenesená",J395,0)</f>
        <v>0</v>
      </c>
      <c r="BH395" s="140">
        <f>IF(N395="sníž. přenesená",J395,0)</f>
        <v>0</v>
      </c>
      <c r="BI395" s="140">
        <f>IF(N395="nulová",J395,0)</f>
        <v>0</v>
      </c>
      <c r="BJ395" s="17" t="s">
        <v>90</v>
      </c>
      <c r="BK395" s="140">
        <f>ROUND(I395*H395,2)</f>
        <v>0</v>
      </c>
      <c r="BL395" s="17" t="s">
        <v>438</v>
      </c>
      <c r="BM395" s="139" t="s">
        <v>715</v>
      </c>
    </row>
    <row r="396" spans="2:47" s="1" customFormat="1" ht="10.2">
      <c r="B396" s="33"/>
      <c r="D396" s="155" t="s">
        <v>190</v>
      </c>
      <c r="F396" s="156" t="s">
        <v>716</v>
      </c>
      <c r="I396" s="143"/>
      <c r="L396" s="33"/>
      <c r="M396" s="144"/>
      <c r="T396" s="54"/>
      <c r="AT396" s="17" t="s">
        <v>190</v>
      </c>
      <c r="AU396" s="17" t="s">
        <v>21</v>
      </c>
    </row>
    <row r="397" spans="2:51" s="12" customFormat="1" ht="10.2">
      <c r="B397" s="145"/>
      <c r="D397" s="141" t="s">
        <v>145</v>
      </c>
      <c r="E397" s="146" t="s">
        <v>44</v>
      </c>
      <c r="F397" s="147" t="s">
        <v>717</v>
      </c>
      <c r="H397" s="148">
        <v>334.9</v>
      </c>
      <c r="I397" s="149"/>
      <c r="L397" s="145"/>
      <c r="M397" s="150"/>
      <c r="T397" s="151"/>
      <c r="AT397" s="146" t="s">
        <v>145</v>
      </c>
      <c r="AU397" s="146" t="s">
        <v>21</v>
      </c>
      <c r="AV397" s="12" t="s">
        <v>21</v>
      </c>
      <c r="AW397" s="12" t="s">
        <v>42</v>
      </c>
      <c r="AX397" s="12" t="s">
        <v>82</v>
      </c>
      <c r="AY397" s="146" t="s">
        <v>131</v>
      </c>
    </row>
    <row r="398" spans="2:51" s="12" customFormat="1" ht="10.2">
      <c r="B398" s="145"/>
      <c r="D398" s="141" t="s">
        <v>145</v>
      </c>
      <c r="E398" s="146" t="s">
        <v>44</v>
      </c>
      <c r="F398" s="147" t="s">
        <v>711</v>
      </c>
      <c r="H398" s="148">
        <v>224.9</v>
      </c>
      <c r="I398" s="149"/>
      <c r="L398" s="145"/>
      <c r="M398" s="150"/>
      <c r="T398" s="151"/>
      <c r="AT398" s="146" t="s">
        <v>145</v>
      </c>
      <c r="AU398" s="146" t="s">
        <v>21</v>
      </c>
      <c r="AV398" s="12" t="s">
        <v>21</v>
      </c>
      <c r="AW398" s="12" t="s">
        <v>42</v>
      </c>
      <c r="AX398" s="12" t="s">
        <v>82</v>
      </c>
      <c r="AY398" s="146" t="s">
        <v>131</v>
      </c>
    </row>
    <row r="399" spans="2:51" s="13" customFormat="1" ht="10.2">
      <c r="B399" s="157"/>
      <c r="D399" s="141" t="s">
        <v>145</v>
      </c>
      <c r="E399" s="158" t="s">
        <v>44</v>
      </c>
      <c r="F399" s="159" t="s">
        <v>202</v>
      </c>
      <c r="H399" s="160">
        <v>559.8</v>
      </c>
      <c r="I399" s="161"/>
      <c r="L399" s="157"/>
      <c r="M399" s="162"/>
      <c r="T399" s="163"/>
      <c r="AT399" s="158" t="s">
        <v>145</v>
      </c>
      <c r="AU399" s="158" t="s">
        <v>21</v>
      </c>
      <c r="AV399" s="13" t="s">
        <v>152</v>
      </c>
      <c r="AW399" s="13" t="s">
        <v>42</v>
      </c>
      <c r="AX399" s="13" t="s">
        <v>90</v>
      </c>
      <c r="AY399" s="158" t="s">
        <v>131</v>
      </c>
    </row>
    <row r="400" spans="2:65" s="1" customFormat="1" ht="16.5" customHeight="1">
      <c r="B400" s="33"/>
      <c r="C400" s="128" t="s">
        <v>718</v>
      </c>
      <c r="D400" s="128" t="s">
        <v>134</v>
      </c>
      <c r="E400" s="129" t="s">
        <v>719</v>
      </c>
      <c r="F400" s="130" t="s">
        <v>720</v>
      </c>
      <c r="G400" s="131" t="s">
        <v>187</v>
      </c>
      <c r="H400" s="132">
        <v>559.8</v>
      </c>
      <c r="I400" s="133"/>
      <c r="J400" s="134">
        <f>ROUND(I400*H400,2)</f>
        <v>0</v>
      </c>
      <c r="K400" s="130" t="s">
        <v>188</v>
      </c>
      <c r="L400" s="33"/>
      <c r="M400" s="135" t="s">
        <v>44</v>
      </c>
      <c r="N400" s="136" t="s">
        <v>53</v>
      </c>
      <c r="P400" s="137">
        <f>O400*H400</f>
        <v>0</v>
      </c>
      <c r="Q400" s="137">
        <v>0.00014</v>
      </c>
      <c r="R400" s="137">
        <f>Q400*H400</f>
        <v>0.07837199999999998</v>
      </c>
      <c r="S400" s="137">
        <v>0</v>
      </c>
      <c r="T400" s="138">
        <f>S400*H400</f>
        <v>0</v>
      </c>
      <c r="AR400" s="139" t="s">
        <v>438</v>
      </c>
      <c r="AT400" s="139" t="s">
        <v>134</v>
      </c>
      <c r="AU400" s="139" t="s">
        <v>21</v>
      </c>
      <c r="AY400" s="17" t="s">
        <v>131</v>
      </c>
      <c r="BE400" s="140">
        <f>IF(N400="základní",J400,0)</f>
        <v>0</v>
      </c>
      <c r="BF400" s="140">
        <f>IF(N400="snížená",J400,0)</f>
        <v>0</v>
      </c>
      <c r="BG400" s="140">
        <f>IF(N400="zákl. přenesená",J400,0)</f>
        <v>0</v>
      </c>
      <c r="BH400" s="140">
        <f>IF(N400="sníž. přenesená",J400,0)</f>
        <v>0</v>
      </c>
      <c r="BI400" s="140">
        <f>IF(N400="nulová",J400,0)</f>
        <v>0</v>
      </c>
      <c r="BJ400" s="17" t="s">
        <v>90</v>
      </c>
      <c r="BK400" s="140">
        <f>ROUND(I400*H400,2)</f>
        <v>0</v>
      </c>
      <c r="BL400" s="17" t="s">
        <v>438</v>
      </c>
      <c r="BM400" s="139" t="s">
        <v>721</v>
      </c>
    </row>
    <row r="401" spans="2:47" s="1" customFormat="1" ht="10.2">
      <c r="B401" s="33"/>
      <c r="D401" s="155" t="s">
        <v>190</v>
      </c>
      <c r="F401" s="156" t="s">
        <v>722</v>
      </c>
      <c r="I401" s="143"/>
      <c r="L401" s="33"/>
      <c r="M401" s="144"/>
      <c r="T401" s="54"/>
      <c r="AT401" s="17" t="s">
        <v>190</v>
      </c>
      <c r="AU401" s="17" t="s">
        <v>21</v>
      </c>
    </row>
    <row r="402" spans="2:51" s="12" customFormat="1" ht="10.2">
      <c r="B402" s="145"/>
      <c r="D402" s="141" t="s">
        <v>145</v>
      </c>
      <c r="E402" s="146" t="s">
        <v>44</v>
      </c>
      <c r="F402" s="147" t="s">
        <v>717</v>
      </c>
      <c r="H402" s="148">
        <v>334.9</v>
      </c>
      <c r="I402" s="149"/>
      <c r="L402" s="145"/>
      <c r="M402" s="150"/>
      <c r="T402" s="151"/>
      <c r="AT402" s="146" t="s">
        <v>145</v>
      </c>
      <c r="AU402" s="146" t="s">
        <v>21</v>
      </c>
      <c r="AV402" s="12" t="s">
        <v>21</v>
      </c>
      <c r="AW402" s="12" t="s">
        <v>42</v>
      </c>
      <c r="AX402" s="12" t="s">
        <v>82</v>
      </c>
      <c r="AY402" s="146" t="s">
        <v>131</v>
      </c>
    </row>
    <row r="403" spans="2:51" s="12" customFormat="1" ht="10.2">
      <c r="B403" s="145"/>
      <c r="D403" s="141" t="s">
        <v>145</v>
      </c>
      <c r="E403" s="146" t="s">
        <v>44</v>
      </c>
      <c r="F403" s="147" t="s">
        <v>711</v>
      </c>
      <c r="H403" s="148">
        <v>224.9</v>
      </c>
      <c r="I403" s="149"/>
      <c r="L403" s="145"/>
      <c r="M403" s="150"/>
      <c r="T403" s="151"/>
      <c r="AT403" s="146" t="s">
        <v>145</v>
      </c>
      <c r="AU403" s="146" t="s">
        <v>21</v>
      </c>
      <c r="AV403" s="12" t="s">
        <v>21</v>
      </c>
      <c r="AW403" s="12" t="s">
        <v>42</v>
      </c>
      <c r="AX403" s="12" t="s">
        <v>82</v>
      </c>
      <c r="AY403" s="146" t="s">
        <v>131</v>
      </c>
    </row>
    <row r="404" spans="2:51" s="13" customFormat="1" ht="10.2">
      <c r="B404" s="157"/>
      <c r="D404" s="141" t="s">
        <v>145</v>
      </c>
      <c r="E404" s="158" t="s">
        <v>44</v>
      </c>
      <c r="F404" s="159" t="s">
        <v>202</v>
      </c>
      <c r="H404" s="160">
        <v>559.8</v>
      </c>
      <c r="I404" s="161"/>
      <c r="L404" s="157"/>
      <c r="M404" s="162"/>
      <c r="T404" s="163"/>
      <c r="AT404" s="158" t="s">
        <v>145</v>
      </c>
      <c r="AU404" s="158" t="s">
        <v>21</v>
      </c>
      <c r="AV404" s="13" t="s">
        <v>152</v>
      </c>
      <c r="AW404" s="13" t="s">
        <v>42</v>
      </c>
      <c r="AX404" s="13" t="s">
        <v>90</v>
      </c>
      <c r="AY404" s="158" t="s">
        <v>131</v>
      </c>
    </row>
    <row r="405" spans="2:65" s="1" customFormat="1" ht="16.5" customHeight="1">
      <c r="B405" s="33"/>
      <c r="C405" s="128" t="s">
        <v>723</v>
      </c>
      <c r="D405" s="128" t="s">
        <v>134</v>
      </c>
      <c r="E405" s="129" t="s">
        <v>724</v>
      </c>
      <c r="F405" s="130" t="s">
        <v>725</v>
      </c>
      <c r="G405" s="131" t="s">
        <v>187</v>
      </c>
      <c r="H405" s="132">
        <v>224.9</v>
      </c>
      <c r="I405" s="133"/>
      <c r="J405" s="134">
        <f>ROUND(I405*H405,2)</f>
        <v>0</v>
      </c>
      <c r="K405" s="130" t="s">
        <v>188</v>
      </c>
      <c r="L405" s="33"/>
      <c r="M405" s="135" t="s">
        <v>44</v>
      </c>
      <c r="N405" s="136" t="s">
        <v>53</v>
      </c>
      <c r="P405" s="137">
        <f>O405*H405</f>
        <v>0</v>
      </c>
      <c r="Q405" s="137">
        <v>0.00023</v>
      </c>
      <c r="R405" s="137">
        <f>Q405*H405</f>
        <v>0.051727</v>
      </c>
      <c r="S405" s="137">
        <v>0</v>
      </c>
      <c r="T405" s="138">
        <f>S405*H405</f>
        <v>0</v>
      </c>
      <c r="AR405" s="139" t="s">
        <v>438</v>
      </c>
      <c r="AT405" s="139" t="s">
        <v>134</v>
      </c>
      <c r="AU405" s="139" t="s">
        <v>21</v>
      </c>
      <c r="AY405" s="17" t="s">
        <v>131</v>
      </c>
      <c r="BE405" s="140">
        <f>IF(N405="základní",J405,0)</f>
        <v>0</v>
      </c>
      <c r="BF405" s="140">
        <f>IF(N405="snížená",J405,0)</f>
        <v>0</v>
      </c>
      <c r="BG405" s="140">
        <f>IF(N405="zákl. přenesená",J405,0)</f>
        <v>0</v>
      </c>
      <c r="BH405" s="140">
        <f>IF(N405="sníž. přenesená",J405,0)</f>
        <v>0</v>
      </c>
      <c r="BI405" s="140">
        <f>IF(N405="nulová",J405,0)</f>
        <v>0</v>
      </c>
      <c r="BJ405" s="17" t="s">
        <v>90</v>
      </c>
      <c r="BK405" s="140">
        <f>ROUND(I405*H405,2)</f>
        <v>0</v>
      </c>
      <c r="BL405" s="17" t="s">
        <v>438</v>
      </c>
      <c r="BM405" s="139" t="s">
        <v>726</v>
      </c>
    </row>
    <row r="406" spans="2:47" s="1" customFormat="1" ht="10.2">
      <c r="B406" s="33"/>
      <c r="D406" s="155" t="s">
        <v>190</v>
      </c>
      <c r="F406" s="156" t="s">
        <v>727</v>
      </c>
      <c r="I406" s="143"/>
      <c r="L406" s="33"/>
      <c r="M406" s="144"/>
      <c r="T406" s="54"/>
      <c r="AT406" s="17" t="s">
        <v>190</v>
      </c>
      <c r="AU406" s="17" t="s">
        <v>21</v>
      </c>
    </row>
    <row r="407" spans="2:51" s="12" customFormat="1" ht="10.2">
      <c r="B407" s="145"/>
      <c r="D407" s="141" t="s">
        <v>145</v>
      </c>
      <c r="E407" s="146" t="s">
        <v>44</v>
      </c>
      <c r="F407" s="147" t="s">
        <v>711</v>
      </c>
      <c r="H407" s="148">
        <v>224.9</v>
      </c>
      <c r="I407" s="149"/>
      <c r="L407" s="145"/>
      <c r="M407" s="150"/>
      <c r="T407" s="151"/>
      <c r="AT407" s="146" t="s">
        <v>145</v>
      </c>
      <c r="AU407" s="146" t="s">
        <v>21</v>
      </c>
      <c r="AV407" s="12" t="s">
        <v>21</v>
      </c>
      <c r="AW407" s="12" t="s">
        <v>42</v>
      </c>
      <c r="AX407" s="12" t="s">
        <v>82</v>
      </c>
      <c r="AY407" s="146" t="s">
        <v>131</v>
      </c>
    </row>
    <row r="408" spans="2:51" s="13" customFormat="1" ht="10.2">
      <c r="B408" s="157"/>
      <c r="D408" s="141" t="s">
        <v>145</v>
      </c>
      <c r="E408" s="158" t="s">
        <v>44</v>
      </c>
      <c r="F408" s="159" t="s">
        <v>202</v>
      </c>
      <c r="H408" s="160">
        <v>224.9</v>
      </c>
      <c r="I408" s="161"/>
      <c r="L408" s="157"/>
      <c r="M408" s="162"/>
      <c r="T408" s="163"/>
      <c r="AT408" s="158" t="s">
        <v>145</v>
      </c>
      <c r="AU408" s="158" t="s">
        <v>21</v>
      </c>
      <c r="AV408" s="13" t="s">
        <v>152</v>
      </c>
      <c r="AW408" s="13" t="s">
        <v>42</v>
      </c>
      <c r="AX408" s="13" t="s">
        <v>90</v>
      </c>
      <c r="AY408" s="158" t="s">
        <v>131</v>
      </c>
    </row>
    <row r="409" spans="2:65" s="1" customFormat="1" ht="16.5" customHeight="1">
      <c r="B409" s="33"/>
      <c r="C409" s="128" t="s">
        <v>728</v>
      </c>
      <c r="D409" s="128" t="s">
        <v>134</v>
      </c>
      <c r="E409" s="129" t="s">
        <v>729</v>
      </c>
      <c r="F409" s="130" t="s">
        <v>730</v>
      </c>
      <c r="G409" s="131" t="s">
        <v>187</v>
      </c>
      <c r="H409" s="132">
        <v>559.8</v>
      </c>
      <c r="I409" s="133"/>
      <c r="J409" s="134">
        <f>ROUND(I409*H409,2)</f>
        <v>0</v>
      </c>
      <c r="K409" s="130" t="s">
        <v>188</v>
      </c>
      <c r="L409" s="33"/>
      <c r="M409" s="135" t="s">
        <v>44</v>
      </c>
      <c r="N409" s="136" t="s">
        <v>53</v>
      </c>
      <c r="P409" s="137">
        <f>O409*H409</f>
        <v>0</v>
      </c>
      <c r="Q409" s="137">
        <v>0.00023</v>
      </c>
      <c r="R409" s="137">
        <f>Q409*H409</f>
        <v>0.12875399999999998</v>
      </c>
      <c r="S409" s="137">
        <v>0</v>
      </c>
      <c r="T409" s="138">
        <f>S409*H409</f>
        <v>0</v>
      </c>
      <c r="AR409" s="139" t="s">
        <v>438</v>
      </c>
      <c r="AT409" s="139" t="s">
        <v>134</v>
      </c>
      <c r="AU409" s="139" t="s">
        <v>21</v>
      </c>
      <c r="AY409" s="17" t="s">
        <v>131</v>
      </c>
      <c r="BE409" s="140">
        <f>IF(N409="základní",J409,0)</f>
        <v>0</v>
      </c>
      <c r="BF409" s="140">
        <f>IF(N409="snížená",J409,0)</f>
        <v>0</v>
      </c>
      <c r="BG409" s="140">
        <f>IF(N409="zákl. přenesená",J409,0)</f>
        <v>0</v>
      </c>
      <c r="BH409" s="140">
        <f>IF(N409="sníž. přenesená",J409,0)</f>
        <v>0</v>
      </c>
      <c r="BI409" s="140">
        <f>IF(N409="nulová",J409,0)</f>
        <v>0</v>
      </c>
      <c r="BJ409" s="17" t="s">
        <v>90</v>
      </c>
      <c r="BK409" s="140">
        <f>ROUND(I409*H409,2)</f>
        <v>0</v>
      </c>
      <c r="BL409" s="17" t="s">
        <v>438</v>
      </c>
      <c r="BM409" s="139" t="s">
        <v>731</v>
      </c>
    </row>
    <row r="410" spans="2:47" s="1" customFormat="1" ht="10.2">
      <c r="B410" s="33"/>
      <c r="D410" s="155" t="s">
        <v>190</v>
      </c>
      <c r="F410" s="156" t="s">
        <v>732</v>
      </c>
      <c r="I410" s="143"/>
      <c r="L410" s="33"/>
      <c r="M410" s="144"/>
      <c r="T410" s="54"/>
      <c r="AT410" s="17" t="s">
        <v>190</v>
      </c>
      <c r="AU410" s="17" t="s">
        <v>21</v>
      </c>
    </row>
    <row r="411" spans="2:51" s="12" customFormat="1" ht="10.2">
      <c r="B411" s="145"/>
      <c r="D411" s="141" t="s">
        <v>145</v>
      </c>
      <c r="E411" s="146" t="s">
        <v>44</v>
      </c>
      <c r="F411" s="147" t="s">
        <v>717</v>
      </c>
      <c r="H411" s="148">
        <v>334.9</v>
      </c>
      <c r="I411" s="149"/>
      <c r="L411" s="145"/>
      <c r="M411" s="150"/>
      <c r="T411" s="151"/>
      <c r="AT411" s="146" t="s">
        <v>145</v>
      </c>
      <c r="AU411" s="146" t="s">
        <v>21</v>
      </c>
      <c r="AV411" s="12" t="s">
        <v>21</v>
      </c>
      <c r="AW411" s="12" t="s">
        <v>42</v>
      </c>
      <c r="AX411" s="12" t="s">
        <v>82</v>
      </c>
      <c r="AY411" s="146" t="s">
        <v>131</v>
      </c>
    </row>
    <row r="412" spans="2:51" s="12" customFormat="1" ht="10.2">
      <c r="B412" s="145"/>
      <c r="D412" s="141" t="s">
        <v>145</v>
      </c>
      <c r="E412" s="146" t="s">
        <v>44</v>
      </c>
      <c r="F412" s="147" t="s">
        <v>711</v>
      </c>
      <c r="H412" s="148">
        <v>224.9</v>
      </c>
      <c r="I412" s="149"/>
      <c r="L412" s="145"/>
      <c r="M412" s="150"/>
      <c r="T412" s="151"/>
      <c r="AT412" s="146" t="s">
        <v>145</v>
      </c>
      <c r="AU412" s="146" t="s">
        <v>21</v>
      </c>
      <c r="AV412" s="12" t="s">
        <v>21</v>
      </c>
      <c r="AW412" s="12" t="s">
        <v>42</v>
      </c>
      <c r="AX412" s="12" t="s">
        <v>82</v>
      </c>
      <c r="AY412" s="146" t="s">
        <v>131</v>
      </c>
    </row>
    <row r="413" spans="2:51" s="13" customFormat="1" ht="10.2">
      <c r="B413" s="157"/>
      <c r="D413" s="141" t="s">
        <v>145</v>
      </c>
      <c r="E413" s="158" t="s">
        <v>44</v>
      </c>
      <c r="F413" s="159" t="s">
        <v>202</v>
      </c>
      <c r="H413" s="160">
        <v>559.8</v>
      </c>
      <c r="I413" s="161"/>
      <c r="L413" s="157"/>
      <c r="M413" s="162"/>
      <c r="T413" s="163"/>
      <c r="AT413" s="158" t="s">
        <v>145</v>
      </c>
      <c r="AU413" s="158" t="s">
        <v>21</v>
      </c>
      <c r="AV413" s="13" t="s">
        <v>152</v>
      </c>
      <c r="AW413" s="13" t="s">
        <v>42</v>
      </c>
      <c r="AX413" s="13" t="s">
        <v>90</v>
      </c>
      <c r="AY413" s="158" t="s">
        <v>131</v>
      </c>
    </row>
    <row r="414" spans="2:65" s="1" customFormat="1" ht="16.5" customHeight="1">
      <c r="B414" s="33"/>
      <c r="C414" s="128" t="s">
        <v>733</v>
      </c>
      <c r="D414" s="128" t="s">
        <v>134</v>
      </c>
      <c r="E414" s="129" t="s">
        <v>734</v>
      </c>
      <c r="F414" s="130" t="s">
        <v>735</v>
      </c>
      <c r="G414" s="131" t="s">
        <v>187</v>
      </c>
      <c r="H414" s="132">
        <v>813</v>
      </c>
      <c r="I414" s="133"/>
      <c r="J414" s="134">
        <f>ROUND(I414*H414,2)</f>
        <v>0</v>
      </c>
      <c r="K414" s="130" t="s">
        <v>188</v>
      </c>
      <c r="L414" s="33"/>
      <c r="M414" s="135" t="s">
        <v>44</v>
      </c>
      <c r="N414" s="136" t="s">
        <v>53</v>
      </c>
      <c r="P414" s="137">
        <f>O414*H414</f>
        <v>0</v>
      </c>
      <c r="Q414" s="137">
        <v>0</v>
      </c>
      <c r="R414" s="137">
        <f>Q414*H414</f>
        <v>0</v>
      </c>
      <c r="S414" s="137">
        <v>0</v>
      </c>
      <c r="T414" s="138">
        <f>S414*H414</f>
        <v>0</v>
      </c>
      <c r="AR414" s="139" t="s">
        <v>438</v>
      </c>
      <c r="AT414" s="139" t="s">
        <v>134</v>
      </c>
      <c r="AU414" s="139" t="s">
        <v>21</v>
      </c>
      <c r="AY414" s="17" t="s">
        <v>131</v>
      </c>
      <c r="BE414" s="140">
        <f>IF(N414="základní",J414,0)</f>
        <v>0</v>
      </c>
      <c r="BF414" s="140">
        <f>IF(N414="snížená",J414,0)</f>
        <v>0</v>
      </c>
      <c r="BG414" s="140">
        <f>IF(N414="zákl. přenesená",J414,0)</f>
        <v>0</v>
      </c>
      <c r="BH414" s="140">
        <f>IF(N414="sníž. přenesená",J414,0)</f>
        <v>0</v>
      </c>
      <c r="BI414" s="140">
        <f>IF(N414="nulová",J414,0)</f>
        <v>0</v>
      </c>
      <c r="BJ414" s="17" t="s">
        <v>90</v>
      </c>
      <c r="BK414" s="140">
        <f>ROUND(I414*H414,2)</f>
        <v>0</v>
      </c>
      <c r="BL414" s="17" t="s">
        <v>438</v>
      </c>
      <c r="BM414" s="139" t="s">
        <v>736</v>
      </c>
    </row>
    <row r="415" spans="2:47" s="1" customFormat="1" ht="10.2">
      <c r="B415" s="33"/>
      <c r="D415" s="155" t="s">
        <v>190</v>
      </c>
      <c r="F415" s="156" t="s">
        <v>737</v>
      </c>
      <c r="I415" s="143"/>
      <c r="L415" s="33"/>
      <c r="M415" s="144"/>
      <c r="T415" s="54"/>
      <c r="AT415" s="17" t="s">
        <v>190</v>
      </c>
      <c r="AU415" s="17" t="s">
        <v>21</v>
      </c>
    </row>
    <row r="416" spans="2:51" s="12" customFormat="1" ht="10.2">
      <c r="B416" s="145"/>
      <c r="D416" s="141" t="s">
        <v>145</v>
      </c>
      <c r="E416" s="146" t="s">
        <v>44</v>
      </c>
      <c r="F416" s="147" t="s">
        <v>283</v>
      </c>
      <c r="H416" s="148">
        <v>813</v>
      </c>
      <c r="I416" s="149"/>
      <c r="L416" s="145"/>
      <c r="M416" s="150"/>
      <c r="T416" s="151"/>
      <c r="AT416" s="146" t="s">
        <v>145</v>
      </c>
      <c r="AU416" s="146" t="s">
        <v>21</v>
      </c>
      <c r="AV416" s="12" t="s">
        <v>21</v>
      </c>
      <c r="AW416" s="12" t="s">
        <v>42</v>
      </c>
      <c r="AX416" s="12" t="s">
        <v>90</v>
      </c>
      <c r="AY416" s="146" t="s">
        <v>131</v>
      </c>
    </row>
    <row r="417" spans="2:65" s="1" customFormat="1" ht="16.5" customHeight="1">
      <c r="B417" s="33"/>
      <c r="C417" s="128" t="s">
        <v>738</v>
      </c>
      <c r="D417" s="128" t="s">
        <v>134</v>
      </c>
      <c r="E417" s="129" t="s">
        <v>739</v>
      </c>
      <c r="F417" s="130" t="s">
        <v>740</v>
      </c>
      <c r="G417" s="131" t="s">
        <v>187</v>
      </c>
      <c r="H417" s="132">
        <v>813</v>
      </c>
      <c r="I417" s="133"/>
      <c r="J417" s="134">
        <f>ROUND(I417*H417,2)</f>
        <v>0</v>
      </c>
      <c r="K417" s="130" t="s">
        <v>188</v>
      </c>
      <c r="L417" s="33"/>
      <c r="M417" s="135" t="s">
        <v>44</v>
      </c>
      <c r="N417" s="136" t="s">
        <v>53</v>
      </c>
      <c r="P417" s="137">
        <f>O417*H417</f>
        <v>0</v>
      </c>
      <c r="Q417" s="137">
        <v>0.00014</v>
      </c>
      <c r="R417" s="137">
        <f>Q417*H417</f>
        <v>0.11381999999999999</v>
      </c>
      <c r="S417" s="137">
        <v>0</v>
      </c>
      <c r="T417" s="138">
        <f>S417*H417</f>
        <v>0</v>
      </c>
      <c r="AR417" s="139" t="s">
        <v>438</v>
      </c>
      <c r="AT417" s="139" t="s">
        <v>134</v>
      </c>
      <c r="AU417" s="139" t="s">
        <v>21</v>
      </c>
      <c r="AY417" s="17" t="s">
        <v>131</v>
      </c>
      <c r="BE417" s="140">
        <f>IF(N417="základní",J417,0)</f>
        <v>0</v>
      </c>
      <c r="BF417" s="140">
        <f>IF(N417="snížená",J417,0)</f>
        <v>0</v>
      </c>
      <c r="BG417" s="140">
        <f>IF(N417="zákl. přenesená",J417,0)</f>
        <v>0</v>
      </c>
      <c r="BH417" s="140">
        <f>IF(N417="sníž. přenesená",J417,0)</f>
        <v>0</v>
      </c>
      <c r="BI417" s="140">
        <f>IF(N417="nulová",J417,0)</f>
        <v>0</v>
      </c>
      <c r="BJ417" s="17" t="s">
        <v>90</v>
      </c>
      <c r="BK417" s="140">
        <f>ROUND(I417*H417,2)</f>
        <v>0</v>
      </c>
      <c r="BL417" s="17" t="s">
        <v>438</v>
      </c>
      <c r="BM417" s="139" t="s">
        <v>741</v>
      </c>
    </row>
    <row r="418" spans="2:47" s="1" customFormat="1" ht="10.2">
      <c r="B418" s="33"/>
      <c r="D418" s="155" t="s">
        <v>190</v>
      </c>
      <c r="F418" s="156" t="s">
        <v>742</v>
      </c>
      <c r="I418" s="143"/>
      <c r="L418" s="33"/>
      <c r="M418" s="144"/>
      <c r="T418" s="54"/>
      <c r="AT418" s="17" t="s">
        <v>190</v>
      </c>
      <c r="AU418" s="17" t="s">
        <v>21</v>
      </c>
    </row>
    <row r="419" spans="2:51" s="12" customFormat="1" ht="10.2">
      <c r="B419" s="145"/>
      <c r="D419" s="141" t="s">
        <v>145</v>
      </c>
      <c r="E419" s="146" t="s">
        <v>44</v>
      </c>
      <c r="F419" s="147" t="s">
        <v>283</v>
      </c>
      <c r="H419" s="148">
        <v>813</v>
      </c>
      <c r="I419" s="149"/>
      <c r="L419" s="145"/>
      <c r="M419" s="150"/>
      <c r="T419" s="151"/>
      <c r="AT419" s="146" t="s">
        <v>145</v>
      </c>
      <c r="AU419" s="146" t="s">
        <v>21</v>
      </c>
      <c r="AV419" s="12" t="s">
        <v>21</v>
      </c>
      <c r="AW419" s="12" t="s">
        <v>42</v>
      </c>
      <c r="AX419" s="12" t="s">
        <v>90</v>
      </c>
      <c r="AY419" s="146" t="s">
        <v>131</v>
      </c>
    </row>
    <row r="420" spans="2:65" s="1" customFormat="1" ht="16.5" customHeight="1">
      <c r="B420" s="33"/>
      <c r="C420" s="128" t="s">
        <v>743</v>
      </c>
      <c r="D420" s="128" t="s">
        <v>134</v>
      </c>
      <c r="E420" s="129" t="s">
        <v>744</v>
      </c>
      <c r="F420" s="130" t="s">
        <v>745</v>
      </c>
      <c r="G420" s="131" t="s">
        <v>187</v>
      </c>
      <c r="H420" s="132">
        <v>813</v>
      </c>
      <c r="I420" s="133"/>
      <c r="J420" s="134">
        <f>ROUND(I420*H420,2)</f>
        <v>0</v>
      </c>
      <c r="K420" s="130" t="s">
        <v>188</v>
      </c>
      <c r="L420" s="33"/>
      <c r="M420" s="135" t="s">
        <v>44</v>
      </c>
      <c r="N420" s="136" t="s">
        <v>53</v>
      </c>
      <c r="P420" s="137">
        <f>O420*H420</f>
        <v>0</v>
      </c>
      <c r="Q420" s="137">
        <v>0.00014</v>
      </c>
      <c r="R420" s="137">
        <f>Q420*H420</f>
        <v>0.11381999999999999</v>
      </c>
      <c r="S420" s="137">
        <v>0</v>
      </c>
      <c r="T420" s="138">
        <f>S420*H420</f>
        <v>0</v>
      </c>
      <c r="AR420" s="139" t="s">
        <v>438</v>
      </c>
      <c r="AT420" s="139" t="s">
        <v>134</v>
      </c>
      <c r="AU420" s="139" t="s">
        <v>21</v>
      </c>
      <c r="AY420" s="17" t="s">
        <v>131</v>
      </c>
      <c r="BE420" s="140">
        <f>IF(N420="základní",J420,0)</f>
        <v>0</v>
      </c>
      <c r="BF420" s="140">
        <f>IF(N420="snížená",J420,0)</f>
        <v>0</v>
      </c>
      <c r="BG420" s="140">
        <f>IF(N420="zákl. přenesená",J420,0)</f>
        <v>0</v>
      </c>
      <c r="BH420" s="140">
        <f>IF(N420="sníž. přenesená",J420,0)</f>
        <v>0</v>
      </c>
      <c r="BI420" s="140">
        <f>IF(N420="nulová",J420,0)</f>
        <v>0</v>
      </c>
      <c r="BJ420" s="17" t="s">
        <v>90</v>
      </c>
      <c r="BK420" s="140">
        <f>ROUND(I420*H420,2)</f>
        <v>0</v>
      </c>
      <c r="BL420" s="17" t="s">
        <v>438</v>
      </c>
      <c r="BM420" s="139" t="s">
        <v>746</v>
      </c>
    </row>
    <row r="421" spans="2:47" s="1" customFormat="1" ht="10.2">
      <c r="B421" s="33"/>
      <c r="D421" s="155" t="s">
        <v>190</v>
      </c>
      <c r="F421" s="156" t="s">
        <v>747</v>
      </c>
      <c r="I421" s="143"/>
      <c r="L421" s="33"/>
      <c r="M421" s="144"/>
      <c r="T421" s="54"/>
      <c r="AT421" s="17" t="s">
        <v>190</v>
      </c>
      <c r="AU421" s="17" t="s">
        <v>21</v>
      </c>
    </row>
    <row r="422" spans="2:51" s="12" customFormat="1" ht="10.2">
      <c r="B422" s="145"/>
      <c r="D422" s="141" t="s">
        <v>145</v>
      </c>
      <c r="E422" s="146" t="s">
        <v>44</v>
      </c>
      <c r="F422" s="147" t="s">
        <v>283</v>
      </c>
      <c r="H422" s="148">
        <v>813</v>
      </c>
      <c r="I422" s="149"/>
      <c r="L422" s="145"/>
      <c r="M422" s="150"/>
      <c r="T422" s="151"/>
      <c r="AT422" s="146" t="s">
        <v>145</v>
      </c>
      <c r="AU422" s="146" t="s">
        <v>21</v>
      </c>
      <c r="AV422" s="12" t="s">
        <v>21</v>
      </c>
      <c r="AW422" s="12" t="s">
        <v>42</v>
      </c>
      <c r="AX422" s="12" t="s">
        <v>90</v>
      </c>
      <c r="AY422" s="146" t="s">
        <v>131</v>
      </c>
    </row>
    <row r="423" spans="2:65" s="1" customFormat="1" ht="16.5" customHeight="1">
      <c r="B423" s="33"/>
      <c r="C423" s="128" t="s">
        <v>748</v>
      </c>
      <c r="D423" s="128" t="s">
        <v>134</v>
      </c>
      <c r="E423" s="129" t="s">
        <v>749</v>
      </c>
      <c r="F423" s="130" t="s">
        <v>750</v>
      </c>
      <c r="G423" s="131" t="s">
        <v>187</v>
      </c>
      <c r="H423" s="132">
        <v>813</v>
      </c>
      <c r="I423" s="133"/>
      <c r="J423" s="134">
        <f>ROUND(I423*H423,2)</f>
        <v>0</v>
      </c>
      <c r="K423" s="130" t="s">
        <v>188</v>
      </c>
      <c r="L423" s="33"/>
      <c r="M423" s="135" t="s">
        <v>44</v>
      </c>
      <c r="N423" s="136" t="s">
        <v>53</v>
      </c>
      <c r="P423" s="137">
        <f>O423*H423</f>
        <v>0</v>
      </c>
      <c r="Q423" s="137">
        <v>0.00023</v>
      </c>
      <c r="R423" s="137">
        <f>Q423*H423</f>
        <v>0.18699000000000002</v>
      </c>
      <c r="S423" s="137">
        <v>0</v>
      </c>
      <c r="T423" s="138">
        <f>S423*H423</f>
        <v>0</v>
      </c>
      <c r="AR423" s="139" t="s">
        <v>438</v>
      </c>
      <c r="AT423" s="139" t="s">
        <v>134</v>
      </c>
      <c r="AU423" s="139" t="s">
        <v>21</v>
      </c>
      <c r="AY423" s="17" t="s">
        <v>131</v>
      </c>
      <c r="BE423" s="140">
        <f>IF(N423="základní",J423,0)</f>
        <v>0</v>
      </c>
      <c r="BF423" s="140">
        <f>IF(N423="snížená",J423,0)</f>
        <v>0</v>
      </c>
      <c r="BG423" s="140">
        <f>IF(N423="zákl. přenesená",J423,0)</f>
        <v>0</v>
      </c>
      <c r="BH423" s="140">
        <f>IF(N423="sníž. přenesená",J423,0)</f>
        <v>0</v>
      </c>
      <c r="BI423" s="140">
        <f>IF(N423="nulová",J423,0)</f>
        <v>0</v>
      </c>
      <c r="BJ423" s="17" t="s">
        <v>90</v>
      </c>
      <c r="BK423" s="140">
        <f>ROUND(I423*H423,2)</f>
        <v>0</v>
      </c>
      <c r="BL423" s="17" t="s">
        <v>438</v>
      </c>
      <c r="BM423" s="139" t="s">
        <v>751</v>
      </c>
    </row>
    <row r="424" spans="2:47" s="1" customFormat="1" ht="10.2">
      <c r="B424" s="33"/>
      <c r="D424" s="155" t="s">
        <v>190</v>
      </c>
      <c r="F424" s="156" t="s">
        <v>752</v>
      </c>
      <c r="I424" s="143"/>
      <c r="L424" s="33"/>
      <c r="M424" s="144"/>
      <c r="T424" s="54"/>
      <c r="AT424" s="17" t="s">
        <v>190</v>
      </c>
      <c r="AU424" s="17" t="s">
        <v>21</v>
      </c>
    </row>
    <row r="425" spans="2:51" s="12" customFormat="1" ht="10.2">
      <c r="B425" s="145"/>
      <c r="D425" s="141" t="s">
        <v>145</v>
      </c>
      <c r="E425" s="146" t="s">
        <v>44</v>
      </c>
      <c r="F425" s="147" t="s">
        <v>283</v>
      </c>
      <c r="H425" s="148">
        <v>813</v>
      </c>
      <c r="I425" s="149"/>
      <c r="L425" s="145"/>
      <c r="M425" s="150"/>
      <c r="T425" s="151"/>
      <c r="AT425" s="146" t="s">
        <v>145</v>
      </c>
      <c r="AU425" s="146" t="s">
        <v>21</v>
      </c>
      <c r="AV425" s="12" t="s">
        <v>21</v>
      </c>
      <c r="AW425" s="12" t="s">
        <v>42</v>
      </c>
      <c r="AX425" s="12" t="s">
        <v>90</v>
      </c>
      <c r="AY425" s="146" t="s">
        <v>131</v>
      </c>
    </row>
    <row r="426" spans="2:65" s="1" customFormat="1" ht="24.15" customHeight="1">
      <c r="B426" s="33"/>
      <c r="C426" s="128" t="s">
        <v>437</v>
      </c>
      <c r="D426" s="128" t="s">
        <v>134</v>
      </c>
      <c r="E426" s="129" t="s">
        <v>753</v>
      </c>
      <c r="F426" s="130" t="s">
        <v>754</v>
      </c>
      <c r="G426" s="131" t="s">
        <v>187</v>
      </c>
      <c r="H426" s="132">
        <v>21.631</v>
      </c>
      <c r="I426" s="133"/>
      <c r="J426" s="134">
        <f>ROUND(I426*H426,2)</f>
        <v>0</v>
      </c>
      <c r="K426" s="130" t="s">
        <v>188</v>
      </c>
      <c r="L426" s="33"/>
      <c r="M426" s="135" t="s">
        <v>44</v>
      </c>
      <c r="N426" s="136" t="s">
        <v>53</v>
      </c>
      <c r="P426" s="137">
        <f>O426*H426</f>
        <v>0</v>
      </c>
      <c r="Q426" s="137">
        <v>0.00012</v>
      </c>
      <c r="R426" s="137">
        <f>Q426*H426</f>
        <v>0.00259572</v>
      </c>
      <c r="S426" s="137">
        <v>0</v>
      </c>
      <c r="T426" s="138">
        <f>S426*H426</f>
        <v>0</v>
      </c>
      <c r="AR426" s="139" t="s">
        <v>438</v>
      </c>
      <c r="AT426" s="139" t="s">
        <v>134</v>
      </c>
      <c r="AU426" s="139" t="s">
        <v>21</v>
      </c>
      <c r="AY426" s="17" t="s">
        <v>131</v>
      </c>
      <c r="BE426" s="140">
        <f>IF(N426="základní",J426,0)</f>
        <v>0</v>
      </c>
      <c r="BF426" s="140">
        <f>IF(N426="snížená",J426,0)</f>
        <v>0</v>
      </c>
      <c r="BG426" s="140">
        <f>IF(N426="zákl. přenesená",J426,0)</f>
        <v>0</v>
      </c>
      <c r="BH426" s="140">
        <f>IF(N426="sníž. přenesená",J426,0)</f>
        <v>0</v>
      </c>
      <c r="BI426" s="140">
        <f>IF(N426="nulová",J426,0)</f>
        <v>0</v>
      </c>
      <c r="BJ426" s="17" t="s">
        <v>90</v>
      </c>
      <c r="BK426" s="140">
        <f>ROUND(I426*H426,2)</f>
        <v>0</v>
      </c>
      <c r="BL426" s="17" t="s">
        <v>438</v>
      </c>
      <c r="BM426" s="139" t="s">
        <v>755</v>
      </c>
    </row>
    <row r="427" spans="2:47" s="1" customFormat="1" ht="10.2">
      <c r="B427" s="33"/>
      <c r="D427" s="155" t="s">
        <v>190</v>
      </c>
      <c r="F427" s="156" t="s">
        <v>756</v>
      </c>
      <c r="I427" s="143"/>
      <c r="L427" s="33"/>
      <c r="M427" s="144"/>
      <c r="T427" s="54"/>
      <c r="AT427" s="17" t="s">
        <v>190</v>
      </c>
      <c r="AU427" s="17" t="s">
        <v>21</v>
      </c>
    </row>
    <row r="428" spans="2:51" s="12" customFormat="1" ht="10.2">
      <c r="B428" s="145"/>
      <c r="D428" s="141" t="s">
        <v>145</v>
      </c>
      <c r="E428" s="146" t="s">
        <v>44</v>
      </c>
      <c r="F428" s="147" t="s">
        <v>458</v>
      </c>
      <c r="H428" s="148">
        <v>19.758</v>
      </c>
      <c r="I428" s="149"/>
      <c r="L428" s="145"/>
      <c r="M428" s="150"/>
      <c r="T428" s="151"/>
      <c r="AT428" s="146" t="s">
        <v>145</v>
      </c>
      <c r="AU428" s="146" t="s">
        <v>21</v>
      </c>
      <c r="AV428" s="12" t="s">
        <v>21</v>
      </c>
      <c r="AW428" s="12" t="s">
        <v>42</v>
      </c>
      <c r="AX428" s="12" t="s">
        <v>82</v>
      </c>
      <c r="AY428" s="146" t="s">
        <v>131</v>
      </c>
    </row>
    <row r="429" spans="2:51" s="12" customFormat="1" ht="10.2">
      <c r="B429" s="145"/>
      <c r="D429" s="141" t="s">
        <v>145</v>
      </c>
      <c r="E429" s="146" t="s">
        <v>44</v>
      </c>
      <c r="F429" s="147" t="s">
        <v>192</v>
      </c>
      <c r="H429" s="148">
        <v>1.873</v>
      </c>
      <c r="I429" s="149"/>
      <c r="L429" s="145"/>
      <c r="M429" s="150"/>
      <c r="T429" s="151"/>
      <c r="AT429" s="146" t="s">
        <v>145</v>
      </c>
      <c r="AU429" s="146" t="s">
        <v>21</v>
      </c>
      <c r="AV429" s="12" t="s">
        <v>21</v>
      </c>
      <c r="AW429" s="12" t="s">
        <v>42</v>
      </c>
      <c r="AX429" s="12" t="s">
        <v>82</v>
      </c>
      <c r="AY429" s="146" t="s">
        <v>131</v>
      </c>
    </row>
    <row r="430" spans="2:51" s="13" customFormat="1" ht="10.2">
      <c r="B430" s="157"/>
      <c r="D430" s="141" t="s">
        <v>145</v>
      </c>
      <c r="E430" s="158" t="s">
        <v>44</v>
      </c>
      <c r="F430" s="159" t="s">
        <v>202</v>
      </c>
      <c r="H430" s="160">
        <v>21.631</v>
      </c>
      <c r="I430" s="161"/>
      <c r="L430" s="157"/>
      <c r="M430" s="162"/>
      <c r="T430" s="163"/>
      <c r="AT430" s="158" t="s">
        <v>145</v>
      </c>
      <c r="AU430" s="158" t="s">
        <v>21</v>
      </c>
      <c r="AV430" s="13" t="s">
        <v>152</v>
      </c>
      <c r="AW430" s="13" t="s">
        <v>42</v>
      </c>
      <c r="AX430" s="13" t="s">
        <v>90</v>
      </c>
      <c r="AY430" s="158" t="s">
        <v>131</v>
      </c>
    </row>
    <row r="431" spans="2:65" s="1" customFormat="1" ht="16.5" customHeight="1">
      <c r="B431" s="33"/>
      <c r="C431" s="128" t="s">
        <v>757</v>
      </c>
      <c r="D431" s="128" t="s">
        <v>134</v>
      </c>
      <c r="E431" s="129" t="s">
        <v>758</v>
      </c>
      <c r="F431" s="130" t="s">
        <v>759</v>
      </c>
      <c r="G431" s="131" t="s">
        <v>187</v>
      </c>
      <c r="H431" s="132">
        <v>21.631</v>
      </c>
      <c r="I431" s="133"/>
      <c r="J431" s="134">
        <f>ROUND(I431*H431,2)</f>
        <v>0</v>
      </c>
      <c r="K431" s="130" t="s">
        <v>188</v>
      </c>
      <c r="L431" s="33"/>
      <c r="M431" s="135" t="s">
        <v>44</v>
      </c>
      <c r="N431" s="136" t="s">
        <v>53</v>
      </c>
      <c r="P431" s="137">
        <f>O431*H431</f>
        <v>0</v>
      </c>
      <c r="Q431" s="137">
        <v>0.00031</v>
      </c>
      <c r="R431" s="137">
        <f>Q431*H431</f>
        <v>0.00670561</v>
      </c>
      <c r="S431" s="137">
        <v>0</v>
      </c>
      <c r="T431" s="138">
        <f>S431*H431</f>
        <v>0</v>
      </c>
      <c r="AR431" s="139" t="s">
        <v>438</v>
      </c>
      <c r="AT431" s="139" t="s">
        <v>134</v>
      </c>
      <c r="AU431" s="139" t="s">
        <v>21</v>
      </c>
      <c r="AY431" s="17" t="s">
        <v>131</v>
      </c>
      <c r="BE431" s="140">
        <f>IF(N431="základní",J431,0)</f>
        <v>0</v>
      </c>
      <c r="BF431" s="140">
        <f>IF(N431="snížená",J431,0)</f>
        <v>0</v>
      </c>
      <c r="BG431" s="140">
        <f>IF(N431="zákl. přenesená",J431,0)</f>
        <v>0</v>
      </c>
      <c r="BH431" s="140">
        <f>IF(N431="sníž. přenesená",J431,0)</f>
        <v>0</v>
      </c>
      <c r="BI431" s="140">
        <f>IF(N431="nulová",J431,0)</f>
        <v>0</v>
      </c>
      <c r="BJ431" s="17" t="s">
        <v>90</v>
      </c>
      <c r="BK431" s="140">
        <f>ROUND(I431*H431,2)</f>
        <v>0</v>
      </c>
      <c r="BL431" s="17" t="s">
        <v>438</v>
      </c>
      <c r="BM431" s="139" t="s">
        <v>760</v>
      </c>
    </row>
    <row r="432" spans="2:47" s="1" customFormat="1" ht="10.2">
      <c r="B432" s="33"/>
      <c r="D432" s="155" t="s">
        <v>190</v>
      </c>
      <c r="F432" s="156" t="s">
        <v>761</v>
      </c>
      <c r="I432" s="143"/>
      <c r="L432" s="33"/>
      <c r="M432" s="144"/>
      <c r="T432" s="54"/>
      <c r="AT432" s="17" t="s">
        <v>190</v>
      </c>
      <c r="AU432" s="17" t="s">
        <v>21</v>
      </c>
    </row>
    <row r="433" spans="2:51" s="12" customFormat="1" ht="10.2">
      <c r="B433" s="145"/>
      <c r="D433" s="141" t="s">
        <v>145</v>
      </c>
      <c r="E433" s="146" t="s">
        <v>44</v>
      </c>
      <c r="F433" s="147" t="s">
        <v>458</v>
      </c>
      <c r="H433" s="148">
        <v>19.758</v>
      </c>
      <c r="I433" s="149"/>
      <c r="L433" s="145"/>
      <c r="M433" s="150"/>
      <c r="T433" s="151"/>
      <c r="AT433" s="146" t="s">
        <v>145</v>
      </c>
      <c r="AU433" s="146" t="s">
        <v>21</v>
      </c>
      <c r="AV433" s="12" t="s">
        <v>21</v>
      </c>
      <c r="AW433" s="12" t="s">
        <v>42</v>
      </c>
      <c r="AX433" s="12" t="s">
        <v>82</v>
      </c>
      <c r="AY433" s="146" t="s">
        <v>131</v>
      </c>
    </row>
    <row r="434" spans="2:51" s="12" customFormat="1" ht="10.2">
      <c r="B434" s="145"/>
      <c r="D434" s="141" t="s">
        <v>145</v>
      </c>
      <c r="E434" s="146" t="s">
        <v>44</v>
      </c>
      <c r="F434" s="147" t="s">
        <v>192</v>
      </c>
      <c r="H434" s="148">
        <v>1.873</v>
      </c>
      <c r="I434" s="149"/>
      <c r="L434" s="145"/>
      <c r="M434" s="150"/>
      <c r="T434" s="151"/>
      <c r="AT434" s="146" t="s">
        <v>145</v>
      </c>
      <c r="AU434" s="146" t="s">
        <v>21</v>
      </c>
      <c r="AV434" s="12" t="s">
        <v>21</v>
      </c>
      <c r="AW434" s="12" t="s">
        <v>42</v>
      </c>
      <c r="AX434" s="12" t="s">
        <v>82</v>
      </c>
      <c r="AY434" s="146" t="s">
        <v>131</v>
      </c>
    </row>
    <row r="435" spans="2:51" s="13" customFormat="1" ht="10.2">
      <c r="B435" s="157"/>
      <c r="D435" s="141" t="s">
        <v>145</v>
      </c>
      <c r="E435" s="158" t="s">
        <v>44</v>
      </c>
      <c r="F435" s="159" t="s">
        <v>202</v>
      </c>
      <c r="H435" s="160">
        <v>21.631</v>
      </c>
      <c r="I435" s="161"/>
      <c r="L435" s="157"/>
      <c r="M435" s="162"/>
      <c r="T435" s="163"/>
      <c r="AT435" s="158" t="s">
        <v>145</v>
      </c>
      <c r="AU435" s="158" t="s">
        <v>21</v>
      </c>
      <c r="AV435" s="13" t="s">
        <v>152</v>
      </c>
      <c r="AW435" s="13" t="s">
        <v>42</v>
      </c>
      <c r="AX435" s="13" t="s">
        <v>90</v>
      </c>
      <c r="AY435" s="158" t="s">
        <v>131</v>
      </c>
    </row>
    <row r="436" spans="2:65" s="1" customFormat="1" ht="24.15" customHeight="1">
      <c r="B436" s="33"/>
      <c r="C436" s="128" t="s">
        <v>762</v>
      </c>
      <c r="D436" s="128" t="s">
        <v>134</v>
      </c>
      <c r="E436" s="129" t="s">
        <v>763</v>
      </c>
      <c r="F436" s="130" t="s">
        <v>764</v>
      </c>
      <c r="G436" s="131" t="s">
        <v>187</v>
      </c>
      <c r="H436" s="132">
        <v>21.631</v>
      </c>
      <c r="I436" s="133"/>
      <c r="J436" s="134">
        <f>ROUND(I436*H436,2)</f>
        <v>0</v>
      </c>
      <c r="K436" s="130" t="s">
        <v>188</v>
      </c>
      <c r="L436" s="33"/>
      <c r="M436" s="135" t="s">
        <v>44</v>
      </c>
      <c r="N436" s="136" t="s">
        <v>53</v>
      </c>
      <c r="P436" s="137">
        <f>O436*H436</f>
        <v>0</v>
      </c>
      <c r="Q436" s="137">
        <v>0.0025</v>
      </c>
      <c r="R436" s="137">
        <f>Q436*H436</f>
        <v>0.0540775</v>
      </c>
      <c r="S436" s="137">
        <v>0</v>
      </c>
      <c r="T436" s="138">
        <f>S436*H436</f>
        <v>0</v>
      </c>
      <c r="AR436" s="139" t="s">
        <v>438</v>
      </c>
      <c r="AT436" s="139" t="s">
        <v>134</v>
      </c>
      <c r="AU436" s="139" t="s">
        <v>21</v>
      </c>
      <c r="AY436" s="17" t="s">
        <v>131</v>
      </c>
      <c r="BE436" s="140">
        <f>IF(N436="základní",J436,0)</f>
        <v>0</v>
      </c>
      <c r="BF436" s="140">
        <f>IF(N436="snížená",J436,0)</f>
        <v>0</v>
      </c>
      <c r="BG436" s="140">
        <f>IF(N436="zákl. přenesená",J436,0)</f>
        <v>0</v>
      </c>
      <c r="BH436" s="140">
        <f>IF(N436="sníž. přenesená",J436,0)</f>
        <v>0</v>
      </c>
      <c r="BI436" s="140">
        <f>IF(N436="nulová",J436,0)</f>
        <v>0</v>
      </c>
      <c r="BJ436" s="17" t="s">
        <v>90</v>
      </c>
      <c r="BK436" s="140">
        <f>ROUND(I436*H436,2)</f>
        <v>0</v>
      </c>
      <c r="BL436" s="17" t="s">
        <v>438</v>
      </c>
      <c r="BM436" s="139" t="s">
        <v>765</v>
      </c>
    </row>
    <row r="437" spans="2:47" s="1" customFormat="1" ht="10.2">
      <c r="B437" s="33"/>
      <c r="D437" s="155" t="s">
        <v>190</v>
      </c>
      <c r="F437" s="156" t="s">
        <v>766</v>
      </c>
      <c r="I437" s="143"/>
      <c r="L437" s="33"/>
      <c r="M437" s="144"/>
      <c r="T437" s="54"/>
      <c r="AT437" s="17" t="s">
        <v>190</v>
      </c>
      <c r="AU437" s="17" t="s">
        <v>21</v>
      </c>
    </row>
    <row r="438" spans="2:51" s="12" customFormat="1" ht="10.2">
      <c r="B438" s="145"/>
      <c r="D438" s="141" t="s">
        <v>145</v>
      </c>
      <c r="E438" s="146" t="s">
        <v>44</v>
      </c>
      <c r="F438" s="147" t="s">
        <v>458</v>
      </c>
      <c r="H438" s="148">
        <v>19.758</v>
      </c>
      <c r="I438" s="149"/>
      <c r="L438" s="145"/>
      <c r="M438" s="150"/>
      <c r="T438" s="151"/>
      <c r="AT438" s="146" t="s">
        <v>145</v>
      </c>
      <c r="AU438" s="146" t="s">
        <v>21</v>
      </c>
      <c r="AV438" s="12" t="s">
        <v>21</v>
      </c>
      <c r="AW438" s="12" t="s">
        <v>42</v>
      </c>
      <c r="AX438" s="12" t="s">
        <v>82</v>
      </c>
      <c r="AY438" s="146" t="s">
        <v>131</v>
      </c>
    </row>
    <row r="439" spans="2:51" s="12" customFormat="1" ht="10.2">
      <c r="B439" s="145"/>
      <c r="D439" s="141" t="s">
        <v>145</v>
      </c>
      <c r="E439" s="146" t="s">
        <v>44</v>
      </c>
      <c r="F439" s="147" t="s">
        <v>192</v>
      </c>
      <c r="H439" s="148">
        <v>1.873</v>
      </c>
      <c r="I439" s="149"/>
      <c r="L439" s="145"/>
      <c r="M439" s="150"/>
      <c r="T439" s="151"/>
      <c r="AT439" s="146" t="s">
        <v>145</v>
      </c>
      <c r="AU439" s="146" t="s">
        <v>21</v>
      </c>
      <c r="AV439" s="12" t="s">
        <v>21</v>
      </c>
      <c r="AW439" s="12" t="s">
        <v>42</v>
      </c>
      <c r="AX439" s="12" t="s">
        <v>82</v>
      </c>
      <c r="AY439" s="146" t="s">
        <v>131</v>
      </c>
    </row>
    <row r="440" spans="2:51" s="13" customFormat="1" ht="10.2">
      <c r="B440" s="157"/>
      <c r="D440" s="141" t="s">
        <v>145</v>
      </c>
      <c r="E440" s="158" t="s">
        <v>44</v>
      </c>
      <c r="F440" s="159" t="s">
        <v>202</v>
      </c>
      <c r="H440" s="160">
        <v>21.631</v>
      </c>
      <c r="I440" s="161"/>
      <c r="L440" s="157"/>
      <c r="M440" s="162"/>
      <c r="T440" s="163"/>
      <c r="AT440" s="158" t="s">
        <v>145</v>
      </c>
      <c r="AU440" s="158" t="s">
        <v>21</v>
      </c>
      <c r="AV440" s="13" t="s">
        <v>152</v>
      </c>
      <c r="AW440" s="13" t="s">
        <v>42</v>
      </c>
      <c r="AX440" s="13" t="s">
        <v>90</v>
      </c>
      <c r="AY440" s="158" t="s">
        <v>131</v>
      </c>
    </row>
    <row r="441" spans="2:63" s="11" customFormat="1" ht="22.8" customHeight="1">
      <c r="B441" s="116"/>
      <c r="D441" s="117" t="s">
        <v>81</v>
      </c>
      <c r="E441" s="126" t="s">
        <v>767</v>
      </c>
      <c r="F441" s="126" t="s">
        <v>768</v>
      </c>
      <c r="I441" s="119"/>
      <c r="J441" s="127">
        <f>BK441</f>
        <v>0</v>
      </c>
      <c r="L441" s="116"/>
      <c r="M441" s="121"/>
      <c r="P441" s="122">
        <f>SUM(P442:P452)</f>
        <v>0</v>
      </c>
      <c r="R441" s="122">
        <f>SUM(R442:R452)</f>
        <v>0</v>
      </c>
      <c r="T441" s="123">
        <f>SUM(T442:T452)</f>
        <v>0</v>
      </c>
      <c r="AR441" s="117" t="s">
        <v>21</v>
      </c>
      <c r="AT441" s="124" t="s">
        <v>81</v>
      </c>
      <c r="AU441" s="124" t="s">
        <v>90</v>
      </c>
      <c r="AY441" s="117" t="s">
        <v>131</v>
      </c>
      <c r="BK441" s="125">
        <f>SUM(BK442:BK452)</f>
        <v>0</v>
      </c>
    </row>
    <row r="442" spans="2:65" s="1" customFormat="1" ht="24.15" customHeight="1">
      <c r="B442" s="33"/>
      <c r="C442" s="128" t="s">
        <v>769</v>
      </c>
      <c r="D442" s="128" t="s">
        <v>134</v>
      </c>
      <c r="E442" s="129" t="s">
        <v>770</v>
      </c>
      <c r="F442" s="130" t="s">
        <v>771</v>
      </c>
      <c r="G442" s="131" t="s">
        <v>187</v>
      </c>
      <c r="H442" s="132">
        <v>224.9</v>
      </c>
      <c r="I442" s="133"/>
      <c r="J442" s="134">
        <f>ROUND(I442*H442,2)</f>
        <v>0</v>
      </c>
      <c r="K442" s="130" t="s">
        <v>188</v>
      </c>
      <c r="L442" s="33"/>
      <c r="M442" s="135" t="s">
        <v>44</v>
      </c>
      <c r="N442" s="136" t="s">
        <v>53</v>
      </c>
      <c r="P442" s="137">
        <f>O442*H442</f>
        <v>0</v>
      </c>
      <c r="Q442" s="137">
        <v>0</v>
      </c>
      <c r="R442" s="137">
        <f>Q442*H442</f>
        <v>0</v>
      </c>
      <c r="S442" s="137">
        <v>0</v>
      </c>
      <c r="T442" s="138">
        <f>S442*H442</f>
        <v>0</v>
      </c>
      <c r="AR442" s="139" t="s">
        <v>438</v>
      </c>
      <c r="AT442" s="139" t="s">
        <v>134</v>
      </c>
      <c r="AU442" s="139" t="s">
        <v>21</v>
      </c>
      <c r="AY442" s="17" t="s">
        <v>131</v>
      </c>
      <c r="BE442" s="140">
        <f>IF(N442="základní",J442,0)</f>
        <v>0</v>
      </c>
      <c r="BF442" s="140">
        <f>IF(N442="snížená",J442,0)</f>
        <v>0</v>
      </c>
      <c r="BG442" s="140">
        <f>IF(N442="zákl. přenesená",J442,0)</f>
        <v>0</v>
      </c>
      <c r="BH442" s="140">
        <f>IF(N442="sníž. přenesená",J442,0)</f>
        <v>0</v>
      </c>
      <c r="BI442" s="140">
        <f>IF(N442="nulová",J442,0)</f>
        <v>0</v>
      </c>
      <c r="BJ442" s="17" t="s">
        <v>90</v>
      </c>
      <c r="BK442" s="140">
        <f>ROUND(I442*H442,2)</f>
        <v>0</v>
      </c>
      <c r="BL442" s="17" t="s">
        <v>438</v>
      </c>
      <c r="BM442" s="139" t="s">
        <v>772</v>
      </c>
    </row>
    <row r="443" spans="2:47" s="1" customFormat="1" ht="10.2">
      <c r="B443" s="33"/>
      <c r="D443" s="155" t="s">
        <v>190</v>
      </c>
      <c r="F443" s="156" t="s">
        <v>773</v>
      </c>
      <c r="I443" s="143"/>
      <c r="L443" s="33"/>
      <c r="M443" s="144"/>
      <c r="T443" s="54"/>
      <c r="AT443" s="17" t="s">
        <v>190</v>
      </c>
      <c r="AU443" s="17" t="s">
        <v>21</v>
      </c>
    </row>
    <row r="444" spans="2:51" s="12" customFormat="1" ht="10.2">
      <c r="B444" s="145"/>
      <c r="D444" s="141" t="s">
        <v>145</v>
      </c>
      <c r="E444" s="146" t="s">
        <v>44</v>
      </c>
      <c r="F444" s="147" t="s">
        <v>711</v>
      </c>
      <c r="H444" s="148">
        <v>224.9</v>
      </c>
      <c r="I444" s="149"/>
      <c r="L444" s="145"/>
      <c r="M444" s="150"/>
      <c r="T444" s="151"/>
      <c r="AT444" s="146" t="s">
        <v>145</v>
      </c>
      <c r="AU444" s="146" t="s">
        <v>21</v>
      </c>
      <c r="AV444" s="12" t="s">
        <v>21</v>
      </c>
      <c r="AW444" s="12" t="s">
        <v>42</v>
      </c>
      <c r="AX444" s="12" t="s">
        <v>82</v>
      </c>
      <c r="AY444" s="146" t="s">
        <v>131</v>
      </c>
    </row>
    <row r="445" spans="2:51" s="13" customFormat="1" ht="10.2">
      <c r="B445" s="157"/>
      <c r="D445" s="141" t="s">
        <v>145</v>
      </c>
      <c r="E445" s="158" t="s">
        <v>44</v>
      </c>
      <c r="F445" s="159" t="s">
        <v>202</v>
      </c>
      <c r="H445" s="160">
        <v>224.9</v>
      </c>
      <c r="I445" s="161"/>
      <c r="L445" s="157"/>
      <c r="M445" s="162"/>
      <c r="T445" s="163"/>
      <c r="AT445" s="158" t="s">
        <v>145</v>
      </c>
      <c r="AU445" s="158" t="s">
        <v>21</v>
      </c>
      <c r="AV445" s="13" t="s">
        <v>152</v>
      </c>
      <c r="AW445" s="13" t="s">
        <v>42</v>
      </c>
      <c r="AX445" s="13" t="s">
        <v>90</v>
      </c>
      <c r="AY445" s="158" t="s">
        <v>131</v>
      </c>
    </row>
    <row r="446" spans="2:65" s="1" customFormat="1" ht="24.15" customHeight="1">
      <c r="B446" s="33"/>
      <c r="C446" s="128" t="s">
        <v>774</v>
      </c>
      <c r="D446" s="128" t="s">
        <v>134</v>
      </c>
      <c r="E446" s="129" t="s">
        <v>775</v>
      </c>
      <c r="F446" s="130" t="s">
        <v>776</v>
      </c>
      <c r="G446" s="131" t="s">
        <v>187</v>
      </c>
      <c r="H446" s="132">
        <v>203.25</v>
      </c>
      <c r="I446" s="133"/>
      <c r="J446" s="134">
        <f>ROUND(I446*H446,2)</f>
        <v>0</v>
      </c>
      <c r="K446" s="130" t="s">
        <v>188</v>
      </c>
      <c r="L446" s="33"/>
      <c r="M446" s="135" t="s">
        <v>44</v>
      </c>
      <c r="N446" s="136" t="s">
        <v>53</v>
      </c>
      <c r="P446" s="137">
        <f>O446*H446</f>
        <v>0</v>
      </c>
      <c r="Q446" s="137">
        <v>0</v>
      </c>
      <c r="R446" s="137">
        <f>Q446*H446</f>
        <v>0</v>
      </c>
      <c r="S446" s="137">
        <v>0</v>
      </c>
      <c r="T446" s="138">
        <f>S446*H446</f>
        <v>0</v>
      </c>
      <c r="AR446" s="139" t="s">
        <v>438</v>
      </c>
      <c r="AT446" s="139" t="s">
        <v>134</v>
      </c>
      <c r="AU446" s="139" t="s">
        <v>21</v>
      </c>
      <c r="AY446" s="17" t="s">
        <v>131</v>
      </c>
      <c r="BE446" s="140">
        <f>IF(N446="základní",J446,0)</f>
        <v>0</v>
      </c>
      <c r="BF446" s="140">
        <f>IF(N446="snížená",J446,0)</f>
        <v>0</v>
      </c>
      <c r="BG446" s="140">
        <f>IF(N446="zákl. přenesená",J446,0)</f>
        <v>0</v>
      </c>
      <c r="BH446" s="140">
        <f>IF(N446="sníž. přenesená",J446,0)</f>
        <v>0</v>
      </c>
      <c r="BI446" s="140">
        <f>IF(N446="nulová",J446,0)</f>
        <v>0</v>
      </c>
      <c r="BJ446" s="17" t="s">
        <v>90</v>
      </c>
      <c r="BK446" s="140">
        <f>ROUND(I446*H446,2)</f>
        <v>0</v>
      </c>
      <c r="BL446" s="17" t="s">
        <v>438</v>
      </c>
      <c r="BM446" s="139" t="s">
        <v>777</v>
      </c>
    </row>
    <row r="447" spans="2:47" s="1" customFormat="1" ht="10.2">
      <c r="B447" s="33"/>
      <c r="D447" s="155" t="s">
        <v>190</v>
      </c>
      <c r="F447" s="156" t="s">
        <v>778</v>
      </c>
      <c r="I447" s="143"/>
      <c r="L447" s="33"/>
      <c r="M447" s="144"/>
      <c r="T447" s="54"/>
      <c r="AT447" s="17" t="s">
        <v>190</v>
      </c>
      <c r="AU447" s="17" t="s">
        <v>21</v>
      </c>
    </row>
    <row r="448" spans="2:51" s="12" customFormat="1" ht="10.2">
      <c r="B448" s="145"/>
      <c r="D448" s="141" t="s">
        <v>145</v>
      </c>
      <c r="E448" s="146" t="s">
        <v>44</v>
      </c>
      <c r="F448" s="147" t="s">
        <v>779</v>
      </c>
      <c r="H448" s="148">
        <v>203.25</v>
      </c>
      <c r="I448" s="149"/>
      <c r="L448" s="145"/>
      <c r="M448" s="150"/>
      <c r="T448" s="151"/>
      <c r="AT448" s="146" t="s">
        <v>145</v>
      </c>
      <c r="AU448" s="146" t="s">
        <v>21</v>
      </c>
      <c r="AV448" s="12" t="s">
        <v>21</v>
      </c>
      <c r="AW448" s="12" t="s">
        <v>42</v>
      </c>
      <c r="AX448" s="12" t="s">
        <v>90</v>
      </c>
      <c r="AY448" s="146" t="s">
        <v>131</v>
      </c>
    </row>
    <row r="449" spans="2:65" s="1" customFormat="1" ht="24.15" customHeight="1">
      <c r="B449" s="33"/>
      <c r="C449" s="128" t="s">
        <v>780</v>
      </c>
      <c r="D449" s="128" t="s">
        <v>134</v>
      </c>
      <c r="E449" s="129" t="s">
        <v>781</v>
      </c>
      <c r="F449" s="130" t="s">
        <v>782</v>
      </c>
      <c r="G449" s="131" t="s">
        <v>187</v>
      </c>
      <c r="H449" s="132">
        <v>224.9</v>
      </c>
      <c r="I449" s="133"/>
      <c r="J449" s="134">
        <f>ROUND(I449*H449,2)</f>
        <v>0</v>
      </c>
      <c r="K449" s="130" t="s">
        <v>188</v>
      </c>
      <c r="L449" s="33"/>
      <c r="M449" s="135" t="s">
        <v>44</v>
      </c>
      <c r="N449" s="136" t="s">
        <v>53</v>
      </c>
      <c r="P449" s="137">
        <f>O449*H449</f>
        <v>0</v>
      </c>
      <c r="Q449" s="137">
        <v>0</v>
      </c>
      <c r="R449" s="137">
        <f>Q449*H449</f>
        <v>0</v>
      </c>
      <c r="S449" s="137">
        <v>0</v>
      </c>
      <c r="T449" s="138">
        <f>S449*H449</f>
        <v>0</v>
      </c>
      <c r="AR449" s="139" t="s">
        <v>438</v>
      </c>
      <c r="AT449" s="139" t="s">
        <v>134</v>
      </c>
      <c r="AU449" s="139" t="s">
        <v>21</v>
      </c>
      <c r="AY449" s="17" t="s">
        <v>131</v>
      </c>
      <c r="BE449" s="140">
        <f>IF(N449="základní",J449,0)</f>
        <v>0</v>
      </c>
      <c r="BF449" s="140">
        <f>IF(N449="snížená",J449,0)</f>
        <v>0</v>
      </c>
      <c r="BG449" s="140">
        <f>IF(N449="zákl. přenesená",J449,0)</f>
        <v>0</v>
      </c>
      <c r="BH449" s="140">
        <f>IF(N449="sníž. přenesená",J449,0)</f>
        <v>0</v>
      </c>
      <c r="BI449" s="140">
        <f>IF(N449="nulová",J449,0)</f>
        <v>0</v>
      </c>
      <c r="BJ449" s="17" t="s">
        <v>90</v>
      </c>
      <c r="BK449" s="140">
        <f>ROUND(I449*H449,2)</f>
        <v>0</v>
      </c>
      <c r="BL449" s="17" t="s">
        <v>438</v>
      </c>
      <c r="BM449" s="139" t="s">
        <v>783</v>
      </c>
    </row>
    <row r="450" spans="2:47" s="1" customFormat="1" ht="10.2">
      <c r="B450" s="33"/>
      <c r="D450" s="155" t="s">
        <v>190</v>
      </c>
      <c r="F450" s="156" t="s">
        <v>784</v>
      </c>
      <c r="I450" s="143"/>
      <c r="L450" s="33"/>
      <c r="M450" s="144"/>
      <c r="T450" s="54"/>
      <c r="AT450" s="17" t="s">
        <v>190</v>
      </c>
      <c r="AU450" s="17" t="s">
        <v>21</v>
      </c>
    </row>
    <row r="451" spans="2:51" s="12" customFormat="1" ht="10.2">
      <c r="B451" s="145"/>
      <c r="D451" s="141" t="s">
        <v>145</v>
      </c>
      <c r="E451" s="146" t="s">
        <v>44</v>
      </c>
      <c r="F451" s="147" t="s">
        <v>711</v>
      </c>
      <c r="H451" s="148">
        <v>224.9</v>
      </c>
      <c r="I451" s="149"/>
      <c r="L451" s="145"/>
      <c r="M451" s="150"/>
      <c r="T451" s="151"/>
      <c r="AT451" s="146" t="s">
        <v>145</v>
      </c>
      <c r="AU451" s="146" t="s">
        <v>21</v>
      </c>
      <c r="AV451" s="12" t="s">
        <v>21</v>
      </c>
      <c r="AW451" s="12" t="s">
        <v>42</v>
      </c>
      <c r="AX451" s="12" t="s">
        <v>82</v>
      </c>
      <c r="AY451" s="146" t="s">
        <v>131</v>
      </c>
    </row>
    <row r="452" spans="2:51" s="13" customFormat="1" ht="10.2">
      <c r="B452" s="157"/>
      <c r="D452" s="141" t="s">
        <v>145</v>
      </c>
      <c r="E452" s="158" t="s">
        <v>44</v>
      </c>
      <c r="F452" s="159" t="s">
        <v>202</v>
      </c>
      <c r="H452" s="160">
        <v>224.9</v>
      </c>
      <c r="I452" s="161"/>
      <c r="L452" s="157"/>
      <c r="M452" s="180"/>
      <c r="N452" s="181"/>
      <c r="O452" s="181"/>
      <c r="P452" s="181"/>
      <c r="Q452" s="181"/>
      <c r="R452" s="181"/>
      <c r="S452" s="181"/>
      <c r="T452" s="182"/>
      <c r="AT452" s="158" t="s">
        <v>145</v>
      </c>
      <c r="AU452" s="158" t="s">
        <v>21</v>
      </c>
      <c r="AV452" s="13" t="s">
        <v>152</v>
      </c>
      <c r="AW452" s="13" t="s">
        <v>42</v>
      </c>
      <c r="AX452" s="13" t="s">
        <v>90</v>
      </c>
      <c r="AY452" s="158" t="s">
        <v>131</v>
      </c>
    </row>
    <row r="453" spans="2:12" s="1" customFormat="1" ht="6.9" customHeight="1">
      <c r="B453" s="42"/>
      <c r="C453" s="43"/>
      <c r="D453" s="43"/>
      <c r="E453" s="43"/>
      <c r="F453" s="43"/>
      <c r="G453" s="43"/>
      <c r="H453" s="43"/>
      <c r="I453" s="43"/>
      <c r="J453" s="43"/>
      <c r="K453" s="43"/>
      <c r="L453" s="33"/>
    </row>
  </sheetData>
  <sheetProtection algorithmName="SHA-512" hashValue="8Olum+VbE809tjokl9fCip4ZUzFzDJwXUCGC2ctzc2JMs998wK4x6Nj4Xh48HljpGk7Kgl8vSMlZt3OPJRMRSA==" saltValue="ZiH6yB7BuIgimuw1MkNyXFpCluWnFxpNvc3wjjpkTJZhbIVLpvZu9V6LNfDD1RLJus8bE2HK2iymCbGAtabbaw==" spinCount="100000" sheet="1" objects="1" scenarios="1" formatColumns="0" formatRows="0" autoFilter="0"/>
  <autoFilter ref="C97:K452"/>
  <mergeCells count="9">
    <mergeCell ref="E50:H50"/>
    <mergeCell ref="E88:H88"/>
    <mergeCell ref="E90:H90"/>
    <mergeCell ref="L2:V2"/>
    <mergeCell ref="E7:H7"/>
    <mergeCell ref="E9:H9"/>
    <mergeCell ref="E18:H18"/>
    <mergeCell ref="E27:H27"/>
    <mergeCell ref="E48:H48"/>
  </mergeCells>
  <hyperlinks>
    <hyperlink ref="F102" r:id="rId1" display="https://podminky.urs.cz/item/CS_URS_2023_02/113107330"/>
    <hyperlink ref="F106" r:id="rId2" display="https://podminky.urs.cz/item/CS_URS_2023_02/278381531"/>
    <hyperlink ref="F112" r:id="rId3" display="https://podminky.urs.cz/item/CS_URS_2023_02/317944323"/>
    <hyperlink ref="F115" r:id="rId4" display="https://podminky.urs.cz/item/CS_URS_2023_02/346244381"/>
    <hyperlink ref="F118" r:id="rId5" display="https://podminky.urs.cz/item/CS_URS_2023_02/389381001"/>
    <hyperlink ref="F124" r:id="rId6" display="https://podminky.urs.cz/item/CS_URS_2023_02/441171142"/>
    <hyperlink ref="F133" r:id="rId7" display="https://podminky.urs.cz/item/CS_URS_2023_02/444171112"/>
    <hyperlink ref="F137" r:id="rId8" display="https://podminky.urs.cz/item/CS_URS_2023_02/581111111"/>
    <hyperlink ref="F141" r:id="rId9" display="https://podminky.urs.cz/item/CS_URS_2023_02/612325222"/>
    <hyperlink ref="F144" r:id="rId10" display="https://podminky.urs.cz/item/CS_URS_2023_02/612325302"/>
    <hyperlink ref="F147" r:id="rId11" display="https://podminky.urs.cz/item/CS_URS_2023_02/619995001"/>
    <hyperlink ref="F150" r:id="rId12" display="https://podminky.urs.cz/item/CS_URS_2023_02/629995101"/>
    <hyperlink ref="F153" r:id="rId13" display="https://podminky.urs.cz/item/CS_URS_2023_02/637211911"/>
    <hyperlink ref="F162" r:id="rId14" display="https://podminky.urs.cz/item/CS_URS_2023_02/919735122"/>
    <hyperlink ref="F165" r:id="rId15" display="https://podminky.urs.cz/item/CS_URS_2023_02/941211111"/>
    <hyperlink ref="F168" r:id="rId16" display="https://podminky.urs.cz/item/CS_URS_2023_02/941211211"/>
    <hyperlink ref="F171" r:id="rId17" display="https://podminky.urs.cz/item/CS_URS_2023_02/941211311"/>
    <hyperlink ref="F174" r:id="rId18" display="https://podminky.urs.cz/item/CS_URS_2023_02/941211811"/>
    <hyperlink ref="F177" r:id="rId19" display="https://podminky.urs.cz/item/CS_URS_2023_02/943211111"/>
    <hyperlink ref="F180" r:id="rId20" display="https://podminky.urs.cz/item/CS_URS_2023_02/943211211"/>
    <hyperlink ref="F183" r:id="rId21" display="https://podminky.urs.cz/item/CS_URS_2023_02/943211321"/>
    <hyperlink ref="F186" r:id="rId22" display="https://podminky.urs.cz/item/CS_URS_2023_02/943211811"/>
    <hyperlink ref="F189" r:id="rId23" display="https://podminky.urs.cz/item/CS_URS_2023_02/949211111"/>
    <hyperlink ref="F192" r:id="rId24" display="https://podminky.urs.cz/item/CS_URS_2023_02/949211211"/>
    <hyperlink ref="F195" r:id="rId25" display="https://podminky.urs.cz/item/CS_URS_2023_02/949211811"/>
    <hyperlink ref="F198" r:id="rId26" display="https://podminky.urs.cz/item/CS_URS_2023_02/952901221"/>
    <hyperlink ref="F201" r:id="rId27" display="https://podminky.urs.cz/item/CS_URS_2023_02/953943114"/>
    <hyperlink ref="F207" r:id="rId28" display="https://podminky.urs.cz/item/CS_URS_2023_02/953962112"/>
    <hyperlink ref="F210" r:id="rId29" display="https://podminky.urs.cz/item/CS_URS_2023_02/953965115"/>
    <hyperlink ref="F213" r:id="rId30" display="https://podminky.urs.cz/item/CS_URS_2023_02/962052210"/>
    <hyperlink ref="F220" r:id="rId31" display="https://podminky.urs.cz/item/CS_URS_2023_02/965042121"/>
    <hyperlink ref="F223" r:id="rId32" display="https://podminky.urs.cz/item/CS_URS_2023_02/965046111"/>
    <hyperlink ref="F228" r:id="rId33" display="https://podminky.urs.cz/item/CS_URS_2023_02/966071134"/>
    <hyperlink ref="F231" r:id="rId34" display="https://podminky.urs.cz/item/CS_URS_2023_02/966073122"/>
    <hyperlink ref="F234" r:id="rId35" display="https://podminky.urs.cz/item/CS_URS_2023_02/968072559"/>
    <hyperlink ref="F237" r:id="rId36" display="https://podminky.urs.cz/item/CS_URS_2023_02/971038691"/>
    <hyperlink ref="F240" r:id="rId37" display="https://podminky.urs.cz/item/CS_URS_2023_02/973049321"/>
    <hyperlink ref="F243" r:id="rId38" display="https://podminky.urs.cz/item/CS_URS_2023_02/974031666"/>
    <hyperlink ref="F246" r:id="rId39" display="https://podminky.urs.cz/item/CS_URS_2023_02/985112133"/>
    <hyperlink ref="F254" r:id="rId40" display="https://podminky.urs.cz/item/CS_URS_2023_02/985112193"/>
    <hyperlink ref="F257" r:id="rId41" display="https://podminky.urs.cz/item/CS_URS_2023_02/985121122"/>
    <hyperlink ref="F263" r:id="rId42" display="https://podminky.urs.cz/item/CS_URS_2023_02/985311315"/>
    <hyperlink ref="F266" r:id="rId43" display="https://podminky.urs.cz/item/CS_URS_2023_02/985311912"/>
    <hyperlink ref="F269" r:id="rId44" display="https://podminky.urs.cz/item/CS_URS_2023_02/985312134"/>
    <hyperlink ref="F274" r:id="rId45" display="https://podminky.urs.cz/item/CS_URS_2023_02/985323112"/>
    <hyperlink ref="F279" r:id="rId46" display="https://podminky.urs.cz/item/CS_URS_2023_02/985323212"/>
    <hyperlink ref="F284" r:id="rId47" display="https://podminky.urs.cz/item/CS_URS_2023_02/985323912"/>
    <hyperlink ref="F289" r:id="rId48" display="https://podminky.urs.cz/item/CS_URS_2023_02/993111111"/>
    <hyperlink ref="F292" r:id="rId49" display="https://podminky.urs.cz/item/CS_URS_2023_02/993121111"/>
    <hyperlink ref="F296" r:id="rId50" display="https://podminky.urs.cz/item/CS_URS_2023_02/997013153"/>
    <hyperlink ref="F298" r:id="rId51" display="https://podminky.urs.cz/item/CS_URS_2023_02/997013501"/>
    <hyperlink ref="F300" r:id="rId52" display="https://podminky.urs.cz/item/CS_URS_2023_02/997013509"/>
    <hyperlink ref="F303" r:id="rId53" display="https://podminky.urs.cz/item/CS_URS_2023_02/997013871"/>
    <hyperlink ref="F306" r:id="rId54" display="https://podminky.urs.cz/item/CS_URS_2023_02/998014211"/>
    <hyperlink ref="F310" r:id="rId55" display="https://podminky.urs.cz/item/CS_URS_2023_02/711191011"/>
    <hyperlink ref="F315" r:id="rId56" display="https://podminky.urs.cz/item/CS_URS_2023_02/998711101"/>
    <hyperlink ref="F318" r:id="rId57" display="https://podminky.urs.cz/item/CS_URS_2023_02/713110813"/>
    <hyperlink ref="F321" r:id="rId58" display="https://podminky.urs.cz/item/CS_URS_2023_02/713111111"/>
    <hyperlink ref="F326" r:id="rId59" display="https://podminky.urs.cz/item/CS_URS_2023_02/713191133"/>
    <hyperlink ref="F331" r:id="rId60" display="https://podminky.urs.cz/item/CS_URS_2023_02/713291132"/>
    <hyperlink ref="F336" r:id="rId61" display="https://podminky.urs.cz/item/CS_URS_2023_02/998713101"/>
    <hyperlink ref="F339" r:id="rId62" display="https://podminky.urs.cz/item/CS_URS_2023_02/751525083"/>
    <hyperlink ref="F344" r:id="rId63" display="https://podminky.urs.cz/item/CS_URS_2023_02/998751101"/>
    <hyperlink ref="F347" r:id="rId64" display="https://podminky.urs.cz/item/CS_URS_2023_02/764004803"/>
    <hyperlink ref="F350" r:id="rId65" display="https://podminky.urs.cz/item/CS_URS_2023_02/764004863"/>
    <hyperlink ref="F353" r:id="rId66" display="https://podminky.urs.cz/item/CS_URS_2023_02/764326442"/>
    <hyperlink ref="F356" r:id="rId67" display="https://podminky.urs.cz/item/CS_URS_2023_02/764501103"/>
    <hyperlink ref="F359" r:id="rId68" display="https://podminky.urs.cz/item/CS_URS_2023_02/764508131"/>
    <hyperlink ref="F362" r:id="rId69" display="https://podminky.urs.cz/item/CS_URS_2023_02/998764102"/>
    <hyperlink ref="F365" r:id="rId70" display="https://podminky.urs.cz/item/CS_URS_2023_02/765192001"/>
    <hyperlink ref="F368" r:id="rId71" display="https://podminky.urs.cz/item/CS_URS_2023_02/998765102"/>
    <hyperlink ref="F371" r:id="rId72" display="https://podminky.urs.cz/item/CS_URS_2023_02/767691823"/>
    <hyperlink ref="F376" r:id="rId73" display="https://podminky.urs.cz/item/CS_URS_2023_02/767651113"/>
    <hyperlink ref="F382" r:id="rId74" display="https://podminky.urs.cz/item/CS_URS_2023_02/767995116"/>
    <hyperlink ref="F389" r:id="rId75" display="https://podminky.urs.cz/item/CS_URS_2023_02/998767102"/>
    <hyperlink ref="F392" r:id="rId76" display="https://podminky.urs.cz/item/CS_URS_2023_02/783301311"/>
    <hyperlink ref="F396" r:id="rId77" display="https://podminky.urs.cz/item/CS_URS_2023_02/783301401"/>
    <hyperlink ref="F401" r:id="rId78" display="https://podminky.urs.cz/item/CS_URS_2023_02/783334201"/>
    <hyperlink ref="F406" r:id="rId79" display="https://podminky.urs.cz/item/CS_URS_2023_02/783335101"/>
    <hyperlink ref="F410" r:id="rId80" display="https://podminky.urs.cz/item/CS_URS_2023_02/783337101"/>
    <hyperlink ref="F415" r:id="rId81" display="https://podminky.urs.cz/item/CS_URS_2023_02/783401401"/>
    <hyperlink ref="F418" r:id="rId82" display="https://podminky.urs.cz/item/CS_URS_2023_02/783434201"/>
    <hyperlink ref="F421" r:id="rId83" display="https://podminky.urs.cz/item/CS_URS_2023_02/783435103"/>
    <hyperlink ref="F424" r:id="rId84" display="https://podminky.urs.cz/item/CS_URS_2023_02/783437101"/>
    <hyperlink ref="F427" r:id="rId85" display="https://podminky.urs.cz/item/CS_URS_2023_02/783943151"/>
    <hyperlink ref="F432" r:id="rId86" display="https://podminky.urs.cz/item/CS_URS_2023_02/783947163"/>
    <hyperlink ref="F437" r:id="rId87" display="https://podminky.urs.cz/item/CS_URS_2023_02/783997151"/>
    <hyperlink ref="F443" r:id="rId88" display="https://podminky.urs.cz/item/CS_URS_2023_02/789121142"/>
    <hyperlink ref="F447" r:id="rId89" display="https://podminky.urs.cz/item/CS_URS_2023_02/789121152"/>
    <hyperlink ref="F450" r:id="rId90" display="https://podminky.urs.cz/item/CS_URS_2023_02/78912117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86"/>
  <sheetViews>
    <sheetView showGridLines="0" workbookViewId="0" topLeftCell="A59">
      <selection activeCell="I84" sqref="I84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7" t="s">
        <v>99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21</v>
      </c>
    </row>
    <row r="4" spans="2:46" ht="24.9" customHeight="1">
      <c r="B4" s="20"/>
      <c r="D4" s="21" t="s">
        <v>103</v>
      </c>
      <c r="L4" s="20"/>
      <c r="M4" s="86" t="s">
        <v>10</v>
      </c>
      <c r="AT4" s="17" t="s">
        <v>4</v>
      </c>
    </row>
    <row r="5" spans="2:12" ht="6.9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4" t="str">
        <f>'Rekapitulace stavby'!K6</f>
        <v>Milevsko ČOV - úpravy kalové koncovky a obnova haly</v>
      </c>
      <c r="F7" s="305"/>
      <c r="G7" s="305"/>
      <c r="H7" s="305"/>
      <c r="L7" s="20"/>
    </row>
    <row r="8" spans="2:12" s="1" customFormat="1" ht="12" customHeight="1">
      <c r="B8" s="33"/>
      <c r="D8" s="27" t="s">
        <v>104</v>
      </c>
      <c r="L8" s="33"/>
    </row>
    <row r="9" spans="2:12" s="1" customFormat="1" ht="16.5" customHeight="1">
      <c r="B9" s="33"/>
      <c r="E9" s="267" t="s">
        <v>785</v>
      </c>
      <c r="F9" s="306"/>
      <c r="G9" s="306"/>
      <c r="H9" s="306"/>
      <c r="L9" s="33"/>
    </row>
    <row r="10" spans="2:12" s="1" customFormat="1" ht="10.2">
      <c r="B10" s="33"/>
      <c r="L10" s="33"/>
    </row>
    <row r="11" spans="2:12" s="1" customFormat="1" ht="12" customHeight="1">
      <c r="B11" s="33"/>
      <c r="D11" s="27" t="s">
        <v>18</v>
      </c>
      <c r="F11" s="25" t="s">
        <v>19</v>
      </c>
      <c r="I11" s="27" t="s">
        <v>20</v>
      </c>
      <c r="J11" s="25" t="s">
        <v>90</v>
      </c>
      <c r="L11" s="33"/>
    </row>
    <row r="12" spans="2:12" s="1" customFormat="1" ht="12" customHeight="1">
      <c r="B12" s="33"/>
      <c r="D12" s="27" t="s">
        <v>22</v>
      </c>
      <c r="F12" s="25" t="s">
        <v>23</v>
      </c>
      <c r="I12" s="27" t="s">
        <v>24</v>
      </c>
      <c r="J12" s="50" t="str">
        <f>'Rekapitulace stavby'!AN8</f>
        <v>10. 8. 2023</v>
      </c>
      <c r="L12" s="33"/>
    </row>
    <row r="13" spans="2:12" s="1" customFormat="1" ht="21.75" customHeight="1">
      <c r="B13" s="33"/>
      <c r="D13" s="24" t="s">
        <v>26</v>
      </c>
      <c r="F13" s="29" t="s">
        <v>27</v>
      </c>
      <c r="I13" s="24" t="s">
        <v>28</v>
      </c>
      <c r="J13" s="29" t="s">
        <v>106</v>
      </c>
      <c r="L13" s="33"/>
    </row>
    <row r="14" spans="2:12" s="1" customFormat="1" ht="12" customHeight="1">
      <c r="B14" s="33"/>
      <c r="D14" s="27" t="s">
        <v>30</v>
      </c>
      <c r="I14" s="27" t="s">
        <v>31</v>
      </c>
      <c r="J14" s="25" t="s">
        <v>32</v>
      </c>
      <c r="L14" s="33"/>
    </row>
    <row r="15" spans="2:12" s="1" customFormat="1" ht="18" customHeight="1">
      <c r="B15" s="33"/>
      <c r="E15" s="25" t="s">
        <v>33</v>
      </c>
      <c r="I15" s="27" t="s">
        <v>34</v>
      </c>
      <c r="J15" s="25" t="s">
        <v>35</v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27" t="s">
        <v>36</v>
      </c>
      <c r="I17" s="27" t="s">
        <v>31</v>
      </c>
      <c r="J17" s="28" t="str">
        <f>'Rekapitulace stavby'!AN13</f>
        <v>Vyplň údaj</v>
      </c>
      <c r="L17" s="33"/>
    </row>
    <row r="18" spans="2:12" s="1" customFormat="1" ht="18" customHeight="1">
      <c r="B18" s="33"/>
      <c r="E18" s="307" t="str">
        <f>'Rekapitulace stavby'!E14</f>
        <v>Vyplň údaj</v>
      </c>
      <c r="F18" s="288"/>
      <c r="G18" s="288"/>
      <c r="H18" s="288"/>
      <c r="I18" s="27" t="s">
        <v>34</v>
      </c>
      <c r="J18" s="28" t="str">
        <f>'Rekapitulace stavby'!AN14</f>
        <v>Vyplň údaj</v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27" t="s">
        <v>38</v>
      </c>
      <c r="I20" s="27" t="s">
        <v>31</v>
      </c>
      <c r="J20" s="25" t="s">
        <v>39</v>
      </c>
      <c r="L20" s="33"/>
    </row>
    <row r="21" spans="2:12" s="1" customFormat="1" ht="18" customHeight="1">
      <c r="B21" s="33"/>
      <c r="E21" s="25" t="s">
        <v>40</v>
      </c>
      <c r="I21" s="27" t="s">
        <v>34</v>
      </c>
      <c r="J21" s="25" t="s">
        <v>41</v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27" t="s">
        <v>43</v>
      </c>
      <c r="I23" s="27" t="s">
        <v>31</v>
      </c>
      <c r="J23" s="25" t="s">
        <v>44</v>
      </c>
      <c r="L23" s="33"/>
    </row>
    <row r="24" spans="2:12" s="1" customFormat="1" ht="18" customHeight="1">
      <c r="B24" s="33"/>
      <c r="E24" s="25" t="s">
        <v>45</v>
      </c>
      <c r="I24" s="27" t="s">
        <v>34</v>
      </c>
      <c r="J24" s="25" t="s">
        <v>44</v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27" t="s">
        <v>46</v>
      </c>
      <c r="L26" s="33"/>
    </row>
    <row r="27" spans="2:12" s="7" customFormat="1" ht="16.5" customHeight="1">
      <c r="B27" s="87"/>
      <c r="E27" s="293" t="s">
        <v>44</v>
      </c>
      <c r="F27" s="293"/>
      <c r="G27" s="293"/>
      <c r="H27" s="293"/>
      <c r="L27" s="8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48</v>
      </c>
      <c r="J30" s="64">
        <f>ROUND(J81,2)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36" t="s">
        <v>50</v>
      </c>
      <c r="I32" s="36" t="s">
        <v>49</v>
      </c>
      <c r="J32" s="36" t="s">
        <v>51</v>
      </c>
      <c r="L32" s="33"/>
    </row>
    <row r="33" spans="2:12" s="1" customFormat="1" ht="14.4" customHeight="1">
      <c r="B33" s="33"/>
      <c r="D33" s="53" t="s">
        <v>52</v>
      </c>
      <c r="E33" s="27" t="s">
        <v>53</v>
      </c>
      <c r="F33" s="89">
        <f>ROUND((SUM(BE81:BE85)),2)</f>
        <v>0</v>
      </c>
      <c r="I33" s="90">
        <v>0.21</v>
      </c>
      <c r="J33" s="89">
        <f>ROUND(((SUM(BE81:BE85))*I33),2)</f>
        <v>0</v>
      </c>
      <c r="L33" s="33"/>
    </row>
    <row r="34" spans="2:12" s="1" customFormat="1" ht="14.4" customHeight="1">
      <c r="B34" s="33"/>
      <c r="E34" s="27" t="s">
        <v>54</v>
      </c>
      <c r="F34" s="89">
        <f>ROUND((SUM(BF81:BF85)),2)</f>
        <v>0</v>
      </c>
      <c r="I34" s="90">
        <v>0.15</v>
      </c>
      <c r="J34" s="89">
        <f>ROUND(((SUM(BF81:BF85))*I34),2)</f>
        <v>0</v>
      </c>
      <c r="L34" s="33"/>
    </row>
    <row r="35" spans="2:12" s="1" customFormat="1" ht="14.4" customHeight="1" hidden="1">
      <c r="B35" s="33"/>
      <c r="E35" s="27" t="s">
        <v>55</v>
      </c>
      <c r="F35" s="89">
        <f>ROUND((SUM(BG81:BG85)),2)</f>
        <v>0</v>
      </c>
      <c r="I35" s="90">
        <v>0.21</v>
      </c>
      <c r="J35" s="89">
        <f>0</f>
        <v>0</v>
      </c>
      <c r="L35" s="33"/>
    </row>
    <row r="36" spans="2:12" s="1" customFormat="1" ht="14.4" customHeight="1" hidden="1">
      <c r="B36" s="33"/>
      <c r="E36" s="27" t="s">
        <v>56</v>
      </c>
      <c r="F36" s="89">
        <f>ROUND((SUM(BH81:BH85)),2)</f>
        <v>0</v>
      </c>
      <c r="I36" s="90">
        <v>0.15</v>
      </c>
      <c r="J36" s="89">
        <f>0</f>
        <v>0</v>
      </c>
      <c r="L36" s="33"/>
    </row>
    <row r="37" spans="2:12" s="1" customFormat="1" ht="14.4" customHeight="1" hidden="1">
      <c r="B37" s="33"/>
      <c r="E37" s="27" t="s">
        <v>57</v>
      </c>
      <c r="F37" s="89">
        <f>ROUND((SUM(BI81:BI85)),2)</f>
        <v>0</v>
      </c>
      <c r="I37" s="90">
        <v>0</v>
      </c>
      <c r="J37" s="89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91"/>
      <c r="D39" s="92" t="s">
        <v>58</v>
      </c>
      <c r="E39" s="55"/>
      <c r="F39" s="55"/>
      <c r="G39" s="93" t="s">
        <v>59</v>
      </c>
      <c r="H39" s="94" t="s">
        <v>60</v>
      </c>
      <c r="I39" s="55"/>
      <c r="J39" s="95">
        <f>SUM(J30:J37)</f>
        <v>0</v>
      </c>
      <c r="K39" s="96"/>
      <c r="L39" s="33"/>
    </row>
    <row r="40" spans="2:12" s="1" customFormat="1" ht="14.4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" customHeight="1">
      <c r="B45" s="33"/>
      <c r="C45" s="21" t="s">
        <v>107</v>
      </c>
      <c r="L45" s="33"/>
    </row>
    <row r="46" spans="2:12" s="1" customFormat="1" ht="6.9" customHeight="1">
      <c r="B46" s="33"/>
      <c r="L46" s="33"/>
    </row>
    <row r="47" spans="2:12" s="1" customFormat="1" ht="12" customHeight="1">
      <c r="B47" s="33"/>
      <c r="C47" s="27" t="s">
        <v>16</v>
      </c>
      <c r="L47" s="33"/>
    </row>
    <row r="48" spans="2:12" s="1" customFormat="1" ht="16.5" customHeight="1">
      <c r="B48" s="33"/>
      <c r="E48" s="304" t="str">
        <f>E7</f>
        <v>Milevsko ČOV - úpravy kalové koncovky a obnova haly</v>
      </c>
      <c r="F48" s="305"/>
      <c r="G48" s="305"/>
      <c r="H48" s="305"/>
      <c r="L48" s="33"/>
    </row>
    <row r="49" spans="2:12" s="1" customFormat="1" ht="12" customHeight="1">
      <c r="B49" s="33"/>
      <c r="C49" s="27" t="s">
        <v>104</v>
      </c>
      <c r="L49" s="33"/>
    </row>
    <row r="50" spans="2:12" s="1" customFormat="1" ht="16.5" customHeight="1">
      <c r="B50" s="33"/>
      <c r="E50" s="267" t="str">
        <f>E9</f>
        <v>PS-01 - Technologická část strojní</v>
      </c>
      <c r="F50" s="306"/>
      <c r="G50" s="306"/>
      <c r="H50" s="306"/>
      <c r="L50" s="33"/>
    </row>
    <row r="51" spans="2:12" s="1" customFormat="1" ht="6.9" customHeight="1">
      <c r="B51" s="33"/>
      <c r="L51" s="33"/>
    </row>
    <row r="52" spans="2:12" s="1" customFormat="1" ht="12" customHeight="1">
      <c r="B52" s="33"/>
      <c r="C52" s="27" t="s">
        <v>22</v>
      </c>
      <c r="F52" s="25" t="str">
        <f>F12</f>
        <v>Milevsko</v>
      </c>
      <c r="I52" s="27" t="s">
        <v>24</v>
      </c>
      <c r="J52" s="50" t="str">
        <f>IF(J12="","",J12)</f>
        <v>10. 8. 2023</v>
      </c>
      <c r="L52" s="33"/>
    </row>
    <row r="53" spans="2:12" s="1" customFormat="1" ht="6.9" customHeight="1">
      <c r="B53" s="33"/>
      <c r="L53" s="33"/>
    </row>
    <row r="54" spans="2:12" s="1" customFormat="1" ht="15.15" customHeight="1">
      <c r="B54" s="33"/>
      <c r="C54" s="27" t="s">
        <v>30</v>
      </c>
      <c r="F54" s="25" t="str">
        <f>E15</f>
        <v>Město Milevsko</v>
      </c>
      <c r="I54" s="27" t="s">
        <v>38</v>
      </c>
      <c r="J54" s="31" t="str">
        <f>E21</f>
        <v>VAK projekt s.r.o.</v>
      </c>
      <c r="L54" s="33"/>
    </row>
    <row r="55" spans="2:12" s="1" customFormat="1" ht="25.65" customHeight="1">
      <c r="B55" s="33"/>
      <c r="C55" s="27" t="s">
        <v>36</v>
      </c>
      <c r="F55" s="25" t="str">
        <f>IF(E18="","",E18)</f>
        <v>Vyplň údaj</v>
      </c>
      <c r="I55" s="27" t="s">
        <v>43</v>
      </c>
      <c r="J55" s="31" t="str">
        <f>E24</f>
        <v>Ing. Martina Zamlinská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108</v>
      </c>
      <c r="D57" s="91"/>
      <c r="E57" s="91"/>
      <c r="F57" s="91"/>
      <c r="G57" s="91"/>
      <c r="H57" s="91"/>
      <c r="I57" s="91"/>
      <c r="J57" s="98" t="s">
        <v>109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8" customHeight="1">
      <c r="B59" s="33"/>
      <c r="C59" s="99" t="s">
        <v>80</v>
      </c>
      <c r="J59" s="64">
        <f>J81</f>
        <v>0</v>
      </c>
      <c r="L59" s="33"/>
      <c r="AU59" s="17" t="s">
        <v>110</v>
      </c>
    </row>
    <row r="60" spans="2:12" s="8" customFormat="1" ht="24.9" customHeight="1">
      <c r="B60" s="100"/>
      <c r="D60" s="101" t="s">
        <v>786</v>
      </c>
      <c r="E60" s="102"/>
      <c r="F60" s="102"/>
      <c r="G60" s="102"/>
      <c r="H60" s="102"/>
      <c r="I60" s="102"/>
      <c r="J60" s="103">
        <f>J82</f>
        <v>0</v>
      </c>
      <c r="L60" s="100"/>
    </row>
    <row r="61" spans="2:12" s="9" customFormat="1" ht="19.95" customHeight="1">
      <c r="B61" s="104"/>
      <c r="D61" s="105" t="s">
        <v>787</v>
      </c>
      <c r="E61" s="106"/>
      <c r="F61" s="106"/>
      <c r="G61" s="106"/>
      <c r="H61" s="106"/>
      <c r="I61" s="106"/>
      <c r="J61" s="107">
        <f>J83</f>
        <v>0</v>
      </c>
      <c r="L61" s="104"/>
    </row>
    <row r="62" spans="2:12" s="1" customFormat="1" ht="21.75" customHeight="1">
      <c r="B62" s="33"/>
      <c r="L62" s="33"/>
    </row>
    <row r="63" spans="2:12" s="1" customFormat="1" ht="6.9" customHeight="1"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33"/>
    </row>
    <row r="67" spans="2:12" s="1" customFormat="1" ht="6.9" customHeight="1"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33"/>
    </row>
    <row r="68" spans="2:12" s="1" customFormat="1" ht="24.9" customHeight="1">
      <c r="B68" s="33"/>
      <c r="C68" s="21" t="s">
        <v>115</v>
      </c>
      <c r="L68" s="33"/>
    </row>
    <row r="69" spans="2:12" s="1" customFormat="1" ht="6.9" customHeight="1">
      <c r="B69" s="33"/>
      <c r="L69" s="33"/>
    </row>
    <row r="70" spans="2:12" s="1" customFormat="1" ht="12" customHeight="1">
      <c r="B70" s="33"/>
      <c r="C70" s="27" t="s">
        <v>16</v>
      </c>
      <c r="L70" s="33"/>
    </row>
    <row r="71" spans="2:12" s="1" customFormat="1" ht="16.5" customHeight="1">
      <c r="B71" s="33"/>
      <c r="E71" s="304" t="str">
        <f>E7</f>
        <v>Milevsko ČOV - úpravy kalové koncovky a obnova haly</v>
      </c>
      <c r="F71" s="305"/>
      <c r="G71" s="305"/>
      <c r="H71" s="305"/>
      <c r="L71" s="33"/>
    </row>
    <row r="72" spans="2:12" s="1" customFormat="1" ht="12" customHeight="1">
      <c r="B72" s="33"/>
      <c r="C72" s="27" t="s">
        <v>104</v>
      </c>
      <c r="L72" s="33"/>
    </row>
    <row r="73" spans="2:12" s="1" customFormat="1" ht="16.5" customHeight="1">
      <c r="B73" s="33"/>
      <c r="E73" s="267" t="str">
        <f>E9</f>
        <v>PS-01 - Technologická část strojní</v>
      </c>
      <c r="F73" s="306"/>
      <c r="G73" s="306"/>
      <c r="H73" s="306"/>
      <c r="L73" s="33"/>
    </row>
    <row r="74" spans="2:12" s="1" customFormat="1" ht="6.9" customHeight="1">
      <c r="B74" s="33"/>
      <c r="L74" s="33"/>
    </row>
    <row r="75" spans="2:12" s="1" customFormat="1" ht="12" customHeight="1">
      <c r="B75" s="33"/>
      <c r="C75" s="27" t="s">
        <v>22</v>
      </c>
      <c r="F75" s="25" t="str">
        <f>F12</f>
        <v>Milevsko</v>
      </c>
      <c r="I75" s="27" t="s">
        <v>24</v>
      </c>
      <c r="J75" s="50" t="str">
        <f>IF(J12="","",J12)</f>
        <v>10. 8. 2023</v>
      </c>
      <c r="L75" s="33"/>
    </row>
    <row r="76" spans="2:12" s="1" customFormat="1" ht="6.9" customHeight="1">
      <c r="B76" s="33"/>
      <c r="L76" s="33"/>
    </row>
    <row r="77" spans="2:12" s="1" customFormat="1" ht="15.15" customHeight="1">
      <c r="B77" s="33"/>
      <c r="C77" s="27" t="s">
        <v>30</v>
      </c>
      <c r="F77" s="25" t="str">
        <f>E15</f>
        <v>Město Milevsko</v>
      </c>
      <c r="I77" s="27" t="s">
        <v>38</v>
      </c>
      <c r="J77" s="31" t="str">
        <f>E21</f>
        <v>VAK projekt s.r.o.</v>
      </c>
      <c r="L77" s="33"/>
    </row>
    <row r="78" spans="2:12" s="1" customFormat="1" ht="25.65" customHeight="1">
      <c r="B78" s="33"/>
      <c r="C78" s="27" t="s">
        <v>36</v>
      </c>
      <c r="F78" s="25" t="str">
        <f>IF(E18="","",E18)</f>
        <v>Vyplň údaj</v>
      </c>
      <c r="I78" s="27" t="s">
        <v>43</v>
      </c>
      <c r="J78" s="31" t="str">
        <f>E24</f>
        <v>Ing. Martina Zamlinská</v>
      </c>
      <c r="L78" s="33"/>
    </row>
    <row r="79" spans="2:12" s="1" customFormat="1" ht="10.35" customHeight="1">
      <c r="B79" s="33"/>
      <c r="L79" s="33"/>
    </row>
    <row r="80" spans="2:20" s="10" customFormat="1" ht="29.25" customHeight="1">
      <c r="B80" s="108"/>
      <c r="C80" s="109" t="s">
        <v>116</v>
      </c>
      <c r="D80" s="110" t="s">
        <v>67</v>
      </c>
      <c r="E80" s="110" t="s">
        <v>63</v>
      </c>
      <c r="F80" s="110" t="s">
        <v>64</v>
      </c>
      <c r="G80" s="110" t="s">
        <v>117</v>
      </c>
      <c r="H80" s="110" t="s">
        <v>118</v>
      </c>
      <c r="I80" s="110" t="s">
        <v>119</v>
      </c>
      <c r="J80" s="110" t="s">
        <v>109</v>
      </c>
      <c r="K80" s="111" t="s">
        <v>120</v>
      </c>
      <c r="L80" s="108"/>
      <c r="M80" s="57" t="s">
        <v>44</v>
      </c>
      <c r="N80" s="58" t="s">
        <v>52</v>
      </c>
      <c r="O80" s="58" t="s">
        <v>121</v>
      </c>
      <c r="P80" s="58" t="s">
        <v>122</v>
      </c>
      <c r="Q80" s="58" t="s">
        <v>123</v>
      </c>
      <c r="R80" s="58" t="s">
        <v>124</v>
      </c>
      <c r="S80" s="58" t="s">
        <v>125</v>
      </c>
      <c r="T80" s="59" t="s">
        <v>126</v>
      </c>
    </row>
    <row r="81" spans="2:63" s="1" customFormat="1" ht="22.8" customHeight="1">
      <c r="B81" s="33"/>
      <c r="C81" s="62" t="s">
        <v>127</v>
      </c>
      <c r="J81" s="112">
        <f>BK81</f>
        <v>0</v>
      </c>
      <c r="L81" s="33"/>
      <c r="M81" s="60"/>
      <c r="N81" s="51"/>
      <c r="O81" s="51"/>
      <c r="P81" s="113">
        <f>P82</f>
        <v>0</v>
      </c>
      <c r="Q81" s="51"/>
      <c r="R81" s="113">
        <f>R82</f>
        <v>0</v>
      </c>
      <c r="S81" s="51"/>
      <c r="T81" s="114">
        <f>T82</f>
        <v>0</v>
      </c>
      <c r="AT81" s="17" t="s">
        <v>81</v>
      </c>
      <c r="AU81" s="17" t="s">
        <v>110</v>
      </c>
      <c r="BK81" s="115">
        <f>BK82</f>
        <v>0</v>
      </c>
    </row>
    <row r="82" spans="2:63" s="11" customFormat="1" ht="25.95" customHeight="1">
      <c r="B82" s="116"/>
      <c r="D82" s="117" t="s">
        <v>81</v>
      </c>
      <c r="E82" s="118" t="s">
        <v>232</v>
      </c>
      <c r="F82" s="118" t="s">
        <v>788</v>
      </c>
      <c r="I82" s="119"/>
      <c r="J82" s="120">
        <f>BK82</f>
        <v>0</v>
      </c>
      <c r="L82" s="116"/>
      <c r="M82" s="121"/>
      <c r="P82" s="122">
        <f>P83</f>
        <v>0</v>
      </c>
      <c r="R82" s="122">
        <f>R83</f>
        <v>0</v>
      </c>
      <c r="T82" s="123">
        <f>T83</f>
        <v>0</v>
      </c>
      <c r="AR82" s="117" t="s">
        <v>146</v>
      </c>
      <c r="AT82" s="124" t="s">
        <v>81</v>
      </c>
      <c r="AU82" s="124" t="s">
        <v>82</v>
      </c>
      <c r="AY82" s="117" t="s">
        <v>131</v>
      </c>
      <c r="BK82" s="125">
        <f>BK83</f>
        <v>0</v>
      </c>
    </row>
    <row r="83" spans="2:63" s="11" customFormat="1" ht="22.8" customHeight="1">
      <c r="B83" s="116"/>
      <c r="D83" s="117" t="s">
        <v>81</v>
      </c>
      <c r="E83" s="126" t="s">
        <v>789</v>
      </c>
      <c r="F83" s="126" t="s">
        <v>790</v>
      </c>
      <c r="I83" s="119"/>
      <c r="J83" s="127">
        <f>BK83</f>
        <v>0</v>
      </c>
      <c r="L83" s="116"/>
      <c r="M83" s="121"/>
      <c r="P83" s="122">
        <f>SUM(P84:P85)</f>
        <v>0</v>
      </c>
      <c r="R83" s="122">
        <f>SUM(R84:R85)</f>
        <v>0</v>
      </c>
      <c r="T83" s="123">
        <f>SUM(T84:T85)</f>
        <v>0</v>
      </c>
      <c r="AR83" s="117" t="s">
        <v>146</v>
      </c>
      <c r="AT83" s="124" t="s">
        <v>81</v>
      </c>
      <c r="AU83" s="124" t="s">
        <v>90</v>
      </c>
      <c r="AY83" s="117" t="s">
        <v>131</v>
      </c>
      <c r="BK83" s="125">
        <f>SUM(BK84:BK85)</f>
        <v>0</v>
      </c>
    </row>
    <row r="84" spans="2:65" s="1" customFormat="1" ht="16.5" customHeight="1">
      <c r="B84" s="33"/>
      <c r="C84" s="128" t="s">
        <v>90</v>
      </c>
      <c r="D84" s="128" t="s">
        <v>134</v>
      </c>
      <c r="E84" s="129" t="s">
        <v>791</v>
      </c>
      <c r="F84" s="130" t="s">
        <v>97</v>
      </c>
      <c r="G84" s="131" t="s">
        <v>137</v>
      </c>
      <c r="H84" s="132">
        <v>1</v>
      </c>
      <c r="I84" s="133">
        <f>'Rekapitulace PS-01'!F27</f>
        <v>0</v>
      </c>
      <c r="J84" s="134">
        <f>ROUND(I84*H84,2)</f>
        <v>0</v>
      </c>
      <c r="K84" s="130" t="s">
        <v>44</v>
      </c>
      <c r="L84" s="33"/>
      <c r="M84" s="135" t="s">
        <v>44</v>
      </c>
      <c r="N84" s="136" t="s">
        <v>53</v>
      </c>
      <c r="P84" s="137">
        <f>O84*H84</f>
        <v>0</v>
      </c>
      <c r="Q84" s="137">
        <v>0</v>
      </c>
      <c r="R84" s="137">
        <f>Q84*H84</f>
        <v>0</v>
      </c>
      <c r="S84" s="137">
        <v>0</v>
      </c>
      <c r="T84" s="138">
        <f>S84*H84</f>
        <v>0</v>
      </c>
      <c r="AR84" s="139" t="s">
        <v>748</v>
      </c>
      <c r="AT84" s="139" t="s">
        <v>134</v>
      </c>
      <c r="AU84" s="139" t="s">
        <v>21</v>
      </c>
      <c r="AY84" s="17" t="s">
        <v>131</v>
      </c>
      <c r="BE84" s="140">
        <f>IF(N84="základní",J84,0)</f>
        <v>0</v>
      </c>
      <c r="BF84" s="140">
        <f>IF(N84="snížená",J84,0)</f>
        <v>0</v>
      </c>
      <c r="BG84" s="140">
        <f>IF(N84="zákl. přenesená",J84,0)</f>
        <v>0</v>
      </c>
      <c r="BH84" s="140">
        <f>IF(N84="sníž. přenesená",J84,0)</f>
        <v>0</v>
      </c>
      <c r="BI84" s="140">
        <f>IF(N84="nulová",J84,0)</f>
        <v>0</v>
      </c>
      <c r="BJ84" s="17" t="s">
        <v>90</v>
      </c>
      <c r="BK84" s="140">
        <f>ROUND(I84*H84,2)</f>
        <v>0</v>
      </c>
      <c r="BL84" s="17" t="s">
        <v>748</v>
      </c>
      <c r="BM84" s="139" t="s">
        <v>792</v>
      </c>
    </row>
    <row r="85" spans="2:51" s="12" customFormat="1" ht="10.2">
      <c r="B85" s="145"/>
      <c r="D85" s="141" t="s">
        <v>145</v>
      </c>
      <c r="E85" s="146" t="s">
        <v>44</v>
      </c>
      <c r="F85" s="147" t="s">
        <v>90</v>
      </c>
      <c r="H85" s="148">
        <v>1</v>
      </c>
      <c r="I85" s="149"/>
      <c r="L85" s="145"/>
      <c r="M85" s="152"/>
      <c r="N85" s="153"/>
      <c r="O85" s="153"/>
      <c r="P85" s="153"/>
      <c r="Q85" s="153"/>
      <c r="R85" s="153"/>
      <c r="S85" s="153"/>
      <c r="T85" s="154"/>
      <c r="AT85" s="146" t="s">
        <v>145</v>
      </c>
      <c r="AU85" s="146" t="s">
        <v>21</v>
      </c>
      <c r="AV85" s="12" t="s">
        <v>21</v>
      </c>
      <c r="AW85" s="12" t="s">
        <v>42</v>
      </c>
      <c r="AX85" s="12" t="s">
        <v>90</v>
      </c>
      <c r="AY85" s="146" t="s">
        <v>131</v>
      </c>
    </row>
    <row r="86" spans="2:12" s="1" customFormat="1" ht="6.9" customHeight="1"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33"/>
    </row>
  </sheetData>
  <sheetProtection algorithmName="SHA-512" hashValue="4IGL5Kdz+xWHuVYiocGdTByL17LsRKlT1IbvNGcYrvySwBNu51AEZweMdern/WeFoshhzFXr3446jzaFALFrkw==" saltValue="u5dKgMRXJsqEqmsTTZsKrt6KCO54VVINphcD9kKlbjUbD8H/Xnuw32KGTTceoOQ+oN9+2JrcuK1Mf/pq4Kg4Bg==" spinCount="100000" sheet="1" objects="1" scenarios="1" formatColumns="0" formatRows="0" autoFilter="0"/>
  <autoFilter ref="C80:K85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B830A-0D05-4C20-819B-88BC0D341E28}">
  <dimension ref="A1:F27"/>
  <sheetViews>
    <sheetView workbookViewId="0" topLeftCell="A1">
      <selection activeCell="F11" sqref="F11"/>
    </sheetView>
  </sheetViews>
  <sheetFormatPr defaultColWidth="11.7109375" defaultRowHeight="12"/>
  <cols>
    <col min="1" max="1" width="5.57421875" style="402" customWidth="1"/>
    <col min="2" max="2" width="7.8515625" style="402" customWidth="1"/>
    <col min="3" max="3" width="52.28125" style="402" customWidth="1"/>
    <col min="4" max="4" width="11.421875" style="402" customWidth="1"/>
    <col min="5" max="5" width="15.00390625" style="402" customWidth="1"/>
    <col min="6" max="6" width="19.421875" style="402" bestFit="1" customWidth="1"/>
    <col min="7" max="16384" width="11.7109375" style="402" customWidth="1"/>
  </cols>
  <sheetData>
    <row r="1" spans="1:6" ht="17.4">
      <c r="A1" s="449" t="s">
        <v>1068</v>
      </c>
      <c r="B1" s="448"/>
      <c r="C1" s="448"/>
      <c r="D1" s="448"/>
      <c r="E1" s="448"/>
      <c r="F1" s="447"/>
    </row>
    <row r="2" spans="1:6" ht="12">
      <c r="A2" s="445" t="s">
        <v>1067</v>
      </c>
      <c r="B2" s="444"/>
      <c r="C2" s="444" t="s">
        <v>17</v>
      </c>
      <c r="D2" s="436"/>
      <c r="E2" s="436"/>
      <c r="F2" s="446"/>
    </row>
    <row r="3" spans="1:6" ht="12">
      <c r="A3" s="445" t="s">
        <v>1066</v>
      </c>
      <c r="B3" s="444"/>
      <c r="C3" s="444" t="s">
        <v>1042</v>
      </c>
      <c r="D3" s="436"/>
      <c r="E3" s="436"/>
      <c r="F3" s="443" t="s">
        <v>1065</v>
      </c>
    </row>
    <row r="4" spans="1:6" ht="12">
      <c r="A4" s="445" t="s">
        <v>1064</v>
      </c>
      <c r="B4" s="444"/>
      <c r="C4" s="444" t="s">
        <v>1057</v>
      </c>
      <c r="D4" s="436"/>
      <c r="E4" s="436"/>
      <c r="F4" s="443" t="s">
        <v>1063</v>
      </c>
    </row>
    <row r="5" spans="1:6" ht="12">
      <c r="A5" s="437" t="s">
        <v>1062</v>
      </c>
      <c r="B5" s="436"/>
      <c r="C5" s="442" t="s">
        <v>1061</v>
      </c>
      <c r="D5" s="441"/>
      <c r="E5" s="441"/>
      <c r="F5" s="440"/>
    </row>
    <row r="6" spans="1:6" ht="12">
      <c r="A6" s="437" t="s">
        <v>1060</v>
      </c>
      <c r="B6" s="436"/>
      <c r="C6" s="436" t="s">
        <v>40</v>
      </c>
      <c r="D6" s="436"/>
      <c r="E6" s="439"/>
      <c r="F6" s="438">
        <f ca="1">TODAY()</f>
        <v>45245</v>
      </c>
    </row>
    <row r="7" spans="1:6" ht="13.8" thickBot="1">
      <c r="A7" s="437"/>
      <c r="B7" s="436"/>
      <c r="C7" s="435"/>
      <c r="D7" s="435"/>
      <c r="E7" s="435"/>
      <c r="F7" s="434"/>
    </row>
    <row r="8" spans="1:6" ht="21" thickBot="1">
      <c r="A8" s="433" t="s">
        <v>1059</v>
      </c>
      <c r="B8" s="432" t="s">
        <v>832</v>
      </c>
      <c r="C8" s="431" t="s">
        <v>64</v>
      </c>
      <c r="D8" s="430"/>
      <c r="E8" s="429"/>
      <c r="F8" s="428" t="s">
        <v>934</v>
      </c>
    </row>
    <row r="9" spans="1:6" ht="12">
      <c r="A9" s="427" t="s">
        <v>1058</v>
      </c>
      <c r="B9" s="426"/>
      <c r="C9" s="425" t="s">
        <v>1057</v>
      </c>
      <c r="D9" s="424"/>
      <c r="E9" s="423"/>
      <c r="F9" s="417">
        <f>SUM('PS-01'!F8:F24)</f>
        <v>0</v>
      </c>
    </row>
    <row r="10" spans="1:6" ht="12">
      <c r="A10" s="420" t="s">
        <v>1056</v>
      </c>
      <c r="B10" s="413"/>
      <c r="C10" s="412" t="s">
        <v>1055</v>
      </c>
      <c r="D10" s="421"/>
      <c r="E10" s="410"/>
      <c r="F10" s="422">
        <f>SUM('PS-01'!F28:F33)</f>
        <v>0</v>
      </c>
    </row>
    <row r="11" spans="1:6" ht="12">
      <c r="A11" s="420" t="s">
        <v>1054</v>
      </c>
      <c r="B11" s="413"/>
      <c r="C11" s="412" t="s">
        <v>1053</v>
      </c>
      <c r="D11" s="421"/>
      <c r="E11" s="410"/>
      <c r="F11" s="415">
        <f>SUM('PS-01'!F37:F44)</f>
        <v>0</v>
      </c>
    </row>
    <row r="12" spans="1:6" ht="12">
      <c r="A12" s="420" t="s">
        <v>1052</v>
      </c>
      <c r="B12" s="413"/>
      <c r="C12" s="412" t="s">
        <v>1051</v>
      </c>
      <c r="D12" s="421"/>
      <c r="E12" s="410"/>
      <c r="F12" s="415">
        <f>SUM('PS-01'!F48:F49)</f>
        <v>0</v>
      </c>
    </row>
    <row r="13" spans="1:6" ht="12">
      <c r="A13" s="420"/>
      <c r="B13" s="413"/>
      <c r="C13" s="419"/>
      <c r="D13" s="418"/>
      <c r="E13" s="410"/>
      <c r="F13" s="415"/>
    </row>
    <row r="14" spans="1:6" ht="12">
      <c r="A14" s="420"/>
      <c r="B14" s="413"/>
      <c r="C14" s="419"/>
      <c r="D14" s="418"/>
      <c r="E14" s="410"/>
      <c r="F14" s="415"/>
    </row>
    <row r="15" spans="1:6" ht="12">
      <c r="A15" s="416"/>
      <c r="B15" s="413"/>
      <c r="C15" s="412"/>
      <c r="D15" s="411"/>
      <c r="E15" s="410"/>
      <c r="F15" s="415"/>
    </row>
    <row r="16" spans="1:6" ht="12">
      <c r="A16" s="416"/>
      <c r="B16" s="413"/>
      <c r="C16" s="412"/>
      <c r="D16" s="411"/>
      <c r="E16" s="410"/>
      <c r="F16" s="417"/>
    </row>
    <row r="17" spans="1:6" ht="12">
      <c r="A17" s="416"/>
      <c r="B17" s="413"/>
      <c r="C17" s="412"/>
      <c r="D17" s="411"/>
      <c r="E17" s="410"/>
      <c r="F17" s="417"/>
    </row>
    <row r="18" spans="1:6" ht="12">
      <c r="A18" s="416"/>
      <c r="B18" s="413"/>
      <c r="C18" s="412"/>
      <c r="D18" s="411"/>
      <c r="E18" s="410"/>
      <c r="F18" s="417"/>
    </row>
    <row r="19" spans="1:6" ht="12">
      <c r="A19" s="416"/>
      <c r="B19" s="413"/>
      <c r="C19" s="412"/>
      <c r="D19" s="411"/>
      <c r="E19" s="410"/>
      <c r="F19" s="417"/>
    </row>
    <row r="20" spans="1:6" ht="12">
      <c r="A20" s="416"/>
      <c r="B20" s="413"/>
      <c r="C20" s="412"/>
      <c r="D20" s="411"/>
      <c r="E20" s="410"/>
      <c r="F20" s="415"/>
    </row>
    <row r="21" spans="1:6" ht="12">
      <c r="A21" s="416"/>
      <c r="B21" s="413"/>
      <c r="C21" s="412"/>
      <c r="D21" s="411"/>
      <c r="E21" s="410"/>
      <c r="F21" s="415"/>
    </row>
    <row r="22" spans="1:6" ht="12">
      <c r="A22" s="416"/>
      <c r="B22" s="413"/>
      <c r="C22" s="412"/>
      <c r="D22" s="411"/>
      <c r="E22" s="410"/>
      <c r="F22" s="415"/>
    </row>
    <row r="23" spans="1:6" ht="12">
      <c r="A23" s="414"/>
      <c r="B23" s="413"/>
      <c r="C23" s="412"/>
      <c r="D23" s="411"/>
      <c r="E23" s="410"/>
      <c r="F23" s="415"/>
    </row>
    <row r="24" spans="1:6" ht="12">
      <c r="A24" s="414"/>
      <c r="B24" s="413"/>
      <c r="C24" s="412"/>
      <c r="D24" s="411"/>
      <c r="E24" s="410"/>
      <c r="F24" s="415"/>
    </row>
    <row r="25" spans="1:6" ht="12">
      <c r="A25" s="414"/>
      <c r="B25" s="413"/>
      <c r="C25" s="412"/>
      <c r="D25" s="411"/>
      <c r="E25" s="410"/>
      <c r="F25" s="415"/>
    </row>
    <row r="26" spans="1:6" ht="13.8" thickBot="1">
      <c r="A26" s="414"/>
      <c r="B26" s="413"/>
      <c r="C26" s="412"/>
      <c r="D26" s="411"/>
      <c r="E26" s="410"/>
      <c r="F26" s="409"/>
    </row>
    <row r="27" spans="1:6" ht="16.2" thickBot="1">
      <c r="A27" s="408" t="s">
        <v>1050</v>
      </c>
      <c r="B27" s="407"/>
      <c r="C27" s="406"/>
      <c r="D27" s="405"/>
      <c r="E27" s="404"/>
      <c r="F27" s="403">
        <f>SUM(F9:F26)</f>
        <v>0</v>
      </c>
    </row>
  </sheetData>
  <mergeCells count="21">
    <mergeCell ref="C20:D20"/>
    <mergeCell ref="C19:D19"/>
    <mergeCell ref="C12:D12"/>
    <mergeCell ref="C5:F5"/>
    <mergeCell ref="C8:D8"/>
    <mergeCell ref="C14:D14"/>
    <mergeCell ref="C16:D16"/>
    <mergeCell ref="C9:D9"/>
    <mergeCell ref="C11:D11"/>
    <mergeCell ref="C13:D13"/>
    <mergeCell ref="C10:D10"/>
    <mergeCell ref="C24:D24"/>
    <mergeCell ref="C17:D17"/>
    <mergeCell ref="C22:D22"/>
    <mergeCell ref="C15:D15"/>
    <mergeCell ref="A27:C27"/>
    <mergeCell ref="C26:D26"/>
    <mergeCell ref="C25:D25"/>
    <mergeCell ref="C18:D18"/>
    <mergeCell ref="C23:D23"/>
    <mergeCell ref="C21:D2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B1C46-4E8D-43E6-BAB4-9F8B134B5403}">
  <dimension ref="A1:J5259"/>
  <sheetViews>
    <sheetView showZeros="0" view="pageBreakPreview" zoomScale="90" zoomScaleSheetLayoutView="90" workbookViewId="0" topLeftCell="A1">
      <pane ySplit="2" topLeftCell="A21" activePane="bottomLeft" state="frozen"/>
      <selection pane="bottomLeft" activeCell="E53" sqref="E53"/>
    </sheetView>
  </sheetViews>
  <sheetFormatPr defaultColWidth="11.57421875" defaultRowHeight="12"/>
  <cols>
    <col min="1" max="1" width="7.28125" style="320" customWidth="1"/>
    <col min="2" max="2" width="109.28125" style="319" customWidth="1"/>
    <col min="3" max="3" width="8.28125" style="318" customWidth="1"/>
    <col min="4" max="4" width="10.140625" style="318" customWidth="1"/>
    <col min="5" max="5" width="12.8515625" style="317" customWidth="1"/>
    <col min="6" max="6" width="14.7109375" style="317" customWidth="1"/>
    <col min="7" max="7" width="13.421875" style="316" customWidth="1"/>
    <col min="8" max="8" width="17.140625" style="316" customWidth="1"/>
    <col min="9" max="9" width="11.57421875" style="316" customWidth="1"/>
    <col min="10" max="10" width="77.57421875" style="316" customWidth="1"/>
    <col min="11" max="16384" width="11.57421875" style="316" customWidth="1"/>
  </cols>
  <sheetData>
    <row r="1" spans="1:8" ht="12">
      <c r="A1" s="401" t="s">
        <v>1049</v>
      </c>
      <c r="B1" s="400" t="s">
        <v>1048</v>
      </c>
      <c r="C1" s="400" t="s">
        <v>117</v>
      </c>
      <c r="D1" s="400" t="s">
        <v>118</v>
      </c>
      <c r="E1" s="398" t="s">
        <v>1047</v>
      </c>
      <c r="F1" s="398" t="s">
        <v>1046</v>
      </c>
      <c r="G1" s="400" t="s">
        <v>1045</v>
      </c>
      <c r="H1" s="400" t="s">
        <v>67</v>
      </c>
    </row>
    <row r="2" spans="1:8" ht="12">
      <c r="A2" s="401"/>
      <c r="B2" s="400"/>
      <c r="C2" s="400"/>
      <c r="D2" s="400"/>
      <c r="E2" s="398" t="s">
        <v>1044</v>
      </c>
      <c r="F2" s="398" t="s">
        <v>1043</v>
      </c>
      <c r="G2" s="400"/>
      <c r="H2" s="400"/>
    </row>
    <row r="3" spans="1:8" ht="12">
      <c r="A3" s="399"/>
      <c r="B3" s="397"/>
      <c r="C3" s="397"/>
      <c r="D3" s="397"/>
      <c r="E3" s="398"/>
      <c r="F3" s="398"/>
      <c r="G3" s="397"/>
      <c r="H3" s="397"/>
    </row>
    <row r="4" spans="1:8" ht="12.75" customHeight="1">
      <c r="A4" s="396" t="s">
        <v>1042</v>
      </c>
      <c r="B4" s="396"/>
      <c r="C4" s="374"/>
      <c r="D4" s="374"/>
      <c r="E4" s="375"/>
      <c r="F4" s="375"/>
      <c r="G4" s="374"/>
      <c r="H4" s="374"/>
    </row>
    <row r="5" spans="1:8" ht="12">
      <c r="A5" s="376"/>
      <c r="B5" s="376"/>
      <c r="C5" s="374"/>
      <c r="D5" s="374"/>
      <c r="E5" s="375"/>
      <c r="F5" s="375"/>
      <c r="G5" s="374"/>
      <c r="H5" s="374"/>
    </row>
    <row r="6" spans="1:8" ht="12">
      <c r="A6" s="370" t="s">
        <v>1041</v>
      </c>
      <c r="B6" s="395"/>
      <c r="C6" s="348"/>
      <c r="D6" s="348"/>
      <c r="E6" s="375">
        <f>F6*C6</f>
        <v>0</v>
      </c>
      <c r="F6" s="375"/>
      <c r="G6" s="348"/>
      <c r="H6" s="348"/>
    </row>
    <row r="7" spans="1:8" ht="12">
      <c r="A7" s="394"/>
      <c r="B7" s="393"/>
      <c r="C7" s="348"/>
      <c r="D7" s="348"/>
      <c r="E7" s="375"/>
      <c r="F7" s="375"/>
      <c r="G7" s="348"/>
      <c r="H7" s="348"/>
    </row>
    <row r="8" spans="1:8" ht="354.6">
      <c r="A8" s="392" t="s">
        <v>1040</v>
      </c>
      <c r="B8" s="391" t="s">
        <v>1039</v>
      </c>
      <c r="C8" s="390" t="s">
        <v>984</v>
      </c>
      <c r="D8" s="390">
        <v>1</v>
      </c>
      <c r="E8" s="389"/>
      <c r="F8" s="388">
        <f>E8*D8</f>
        <v>0</v>
      </c>
      <c r="G8" s="387"/>
      <c r="H8" s="387"/>
    </row>
    <row r="9" spans="1:8" ht="171.6">
      <c r="A9" s="368"/>
      <c r="B9" s="379" t="s">
        <v>1038</v>
      </c>
      <c r="C9" s="366"/>
      <c r="D9" s="366"/>
      <c r="E9" s="364"/>
      <c r="F9" s="364"/>
      <c r="G9" s="366"/>
      <c r="H9" s="366"/>
    </row>
    <row r="10" spans="1:8" ht="117.75" customHeight="1">
      <c r="A10" s="386"/>
      <c r="B10" s="385" t="s">
        <v>1037</v>
      </c>
      <c r="C10" s="383"/>
      <c r="D10" s="383"/>
      <c r="E10" s="384"/>
      <c r="F10" s="384">
        <f>E10*D10</f>
        <v>0</v>
      </c>
      <c r="G10" s="383"/>
      <c r="H10" s="383"/>
    </row>
    <row r="11" spans="1:8" ht="117" customHeight="1">
      <c r="A11" s="368"/>
      <c r="B11" s="378" t="s">
        <v>1036</v>
      </c>
      <c r="C11" s="366"/>
      <c r="D11" s="366"/>
      <c r="E11" s="364"/>
      <c r="F11" s="364">
        <f>E11*D11</f>
        <v>0</v>
      </c>
      <c r="G11" s="366"/>
      <c r="H11" s="366"/>
    </row>
    <row r="12" spans="1:8" ht="103.2">
      <c r="A12" s="368"/>
      <c r="B12" s="378" t="s">
        <v>1035</v>
      </c>
      <c r="C12" s="366"/>
      <c r="D12" s="366"/>
      <c r="E12" s="364"/>
      <c r="F12" s="364"/>
      <c r="G12" s="366"/>
      <c r="H12" s="366"/>
    </row>
    <row r="13" spans="1:8" ht="115.8">
      <c r="A13" s="368"/>
      <c r="B13" s="382" t="s">
        <v>1034</v>
      </c>
      <c r="C13" s="381"/>
      <c r="D13" s="381"/>
      <c r="E13" s="377"/>
      <c r="F13" s="377">
        <f>E13*D13</f>
        <v>0</v>
      </c>
      <c r="G13" s="366"/>
      <c r="H13" s="366"/>
    </row>
    <row r="14" spans="1:8" ht="241.2">
      <c r="A14" s="368"/>
      <c r="B14" s="378" t="s">
        <v>1033</v>
      </c>
      <c r="C14" s="381"/>
      <c r="D14" s="381"/>
      <c r="E14" s="377"/>
      <c r="F14" s="377"/>
      <c r="G14" s="366"/>
      <c r="H14" s="366"/>
    </row>
    <row r="15" spans="1:8" ht="205.8">
      <c r="A15" s="368"/>
      <c r="B15" s="378" t="s">
        <v>1032</v>
      </c>
      <c r="C15" s="366"/>
      <c r="D15" s="366"/>
      <c r="E15" s="364"/>
      <c r="F15" s="364">
        <f>E15*D15</f>
        <v>0</v>
      </c>
      <c r="G15" s="366"/>
      <c r="H15" s="366"/>
    </row>
    <row r="16" spans="1:8" ht="103.2">
      <c r="A16" s="368"/>
      <c r="B16" s="378" t="s">
        <v>1031</v>
      </c>
      <c r="C16" s="366"/>
      <c r="D16" s="366"/>
      <c r="E16" s="364"/>
      <c r="F16" s="364">
        <f>E16*D16</f>
        <v>0</v>
      </c>
      <c r="G16" s="366"/>
      <c r="H16" s="366"/>
    </row>
    <row r="17" spans="1:8" ht="126">
      <c r="A17" s="368"/>
      <c r="B17" s="378" t="s">
        <v>1030</v>
      </c>
      <c r="C17" s="366"/>
      <c r="D17" s="366"/>
      <c r="E17" s="364"/>
      <c r="F17" s="364"/>
      <c r="G17" s="366"/>
      <c r="H17" s="366"/>
    </row>
    <row r="18" spans="1:8" ht="12">
      <c r="A18" s="368"/>
      <c r="B18" s="380" t="s">
        <v>1029</v>
      </c>
      <c r="C18" s="366"/>
      <c r="D18" s="366"/>
      <c r="E18" s="364"/>
      <c r="F18" s="364"/>
      <c r="G18" s="366"/>
      <c r="H18" s="366"/>
    </row>
    <row r="19" spans="1:8" ht="148.8">
      <c r="A19" s="368"/>
      <c r="B19" s="379" t="s">
        <v>1028</v>
      </c>
      <c r="C19" s="366"/>
      <c r="D19" s="366"/>
      <c r="E19" s="364"/>
      <c r="F19" s="364">
        <f>E19*D19</f>
        <v>0</v>
      </c>
      <c r="G19" s="366"/>
      <c r="H19" s="366"/>
    </row>
    <row r="20" spans="1:8" ht="23.4">
      <c r="A20" s="368"/>
      <c r="B20" s="378" t="s">
        <v>1027</v>
      </c>
      <c r="C20" s="366"/>
      <c r="D20" s="366"/>
      <c r="E20" s="364"/>
      <c r="F20" s="364">
        <f>E20*D20</f>
        <v>0</v>
      </c>
      <c r="G20" s="366"/>
      <c r="H20" s="366"/>
    </row>
    <row r="21" spans="1:8" ht="23.4">
      <c r="A21" s="368"/>
      <c r="B21" s="378" t="s">
        <v>1026</v>
      </c>
      <c r="C21" s="366"/>
      <c r="D21" s="366"/>
      <c r="E21" s="364"/>
      <c r="F21" s="364"/>
      <c r="G21" s="366"/>
      <c r="H21" s="366"/>
    </row>
    <row r="22" spans="1:8" ht="46.2">
      <c r="A22" s="368"/>
      <c r="B22" s="378" t="s">
        <v>1025</v>
      </c>
      <c r="C22" s="366"/>
      <c r="D22" s="366"/>
      <c r="E22" s="364"/>
      <c r="F22" s="364">
        <f>E22*D22</f>
        <v>0</v>
      </c>
      <c r="G22" s="366"/>
      <c r="H22" s="366"/>
    </row>
    <row r="23" spans="1:8" ht="12">
      <c r="A23" s="368"/>
      <c r="B23" s="378" t="s">
        <v>1024</v>
      </c>
      <c r="C23" s="366"/>
      <c r="D23" s="366"/>
      <c r="E23" s="364"/>
      <c r="F23" s="364">
        <f>E23*D23</f>
        <v>0</v>
      </c>
      <c r="G23" s="366"/>
      <c r="H23" s="366"/>
    </row>
    <row r="24" spans="1:8" ht="57.6">
      <c r="A24" s="368" t="s">
        <v>1023</v>
      </c>
      <c r="B24" s="378" t="s">
        <v>1022</v>
      </c>
      <c r="C24" s="366" t="s">
        <v>1021</v>
      </c>
      <c r="D24" s="366">
        <v>1</v>
      </c>
      <c r="E24" s="365"/>
      <c r="F24" s="377">
        <f>E24*D24</f>
        <v>0</v>
      </c>
      <c r="G24" s="366"/>
      <c r="H24" s="366"/>
    </row>
    <row r="25" spans="1:10" ht="12">
      <c r="A25" s="376"/>
      <c r="B25" s="376"/>
      <c r="C25" s="374"/>
      <c r="D25" s="374"/>
      <c r="E25" s="375"/>
      <c r="F25" s="375"/>
      <c r="G25" s="374"/>
      <c r="H25" s="374"/>
      <c r="J25" s="373"/>
    </row>
    <row r="26" spans="1:8" ht="12.75" customHeight="1">
      <c r="A26" s="370" t="s">
        <v>1020</v>
      </c>
      <c r="B26" s="370"/>
      <c r="C26" s="348"/>
      <c r="D26" s="348"/>
      <c r="E26" s="353"/>
      <c r="F26" s="353"/>
      <c r="G26" s="358"/>
      <c r="H26" s="358"/>
    </row>
    <row r="27" spans="1:8" ht="12">
      <c r="A27" s="350"/>
      <c r="B27" s="354"/>
      <c r="C27" s="348"/>
      <c r="D27" s="348"/>
      <c r="E27" s="353"/>
      <c r="F27" s="353"/>
      <c r="G27" s="358"/>
      <c r="H27" s="358"/>
    </row>
    <row r="28" spans="1:8" ht="12">
      <c r="A28" s="368" t="s">
        <v>1019</v>
      </c>
      <c r="B28" s="369" t="s">
        <v>1018</v>
      </c>
      <c r="C28" s="366" t="s">
        <v>984</v>
      </c>
      <c r="D28" s="366">
        <v>1</v>
      </c>
      <c r="E28" s="365"/>
      <c r="F28" s="364">
        <f>E28*D28</f>
        <v>0</v>
      </c>
      <c r="G28" s="363"/>
      <c r="H28" s="363"/>
    </row>
    <row r="29" spans="1:8" ht="12">
      <c r="A29" s="368" t="s">
        <v>1017</v>
      </c>
      <c r="B29" s="367" t="s">
        <v>1016</v>
      </c>
      <c r="C29" s="366" t="s">
        <v>984</v>
      </c>
      <c r="D29" s="366">
        <v>1</v>
      </c>
      <c r="E29" s="365"/>
      <c r="F29" s="364">
        <f>E29*D29</f>
        <v>0</v>
      </c>
      <c r="G29" s="363"/>
      <c r="H29" s="363"/>
    </row>
    <row r="30" spans="1:8" ht="12">
      <c r="A30" s="368" t="s">
        <v>1015</v>
      </c>
      <c r="B30" s="369" t="s">
        <v>1014</v>
      </c>
      <c r="C30" s="366" t="s">
        <v>984</v>
      </c>
      <c r="D30" s="366">
        <v>1</v>
      </c>
      <c r="E30" s="365"/>
      <c r="F30" s="364">
        <f>E30*D30</f>
        <v>0</v>
      </c>
      <c r="G30" s="363"/>
      <c r="H30" s="363"/>
    </row>
    <row r="31" spans="1:8" ht="12">
      <c r="A31" s="368" t="s">
        <v>1013</v>
      </c>
      <c r="B31" s="367" t="s">
        <v>1012</v>
      </c>
      <c r="C31" s="366" t="s">
        <v>984</v>
      </c>
      <c r="D31" s="366">
        <v>1</v>
      </c>
      <c r="E31" s="365"/>
      <c r="F31" s="364">
        <f>E31*D31</f>
        <v>0</v>
      </c>
      <c r="G31" s="363"/>
      <c r="H31" s="363"/>
    </row>
    <row r="32" spans="1:8" ht="12">
      <c r="A32" s="368" t="s">
        <v>1011</v>
      </c>
      <c r="B32" s="367" t="s">
        <v>1010</v>
      </c>
      <c r="C32" s="366" t="s">
        <v>984</v>
      </c>
      <c r="D32" s="366">
        <v>1</v>
      </c>
      <c r="E32" s="365"/>
      <c r="F32" s="364">
        <f>E32*D32</f>
        <v>0</v>
      </c>
      <c r="G32" s="363"/>
      <c r="H32" s="363"/>
    </row>
    <row r="33" spans="1:10" ht="12">
      <c r="A33" s="368" t="s">
        <v>1009</v>
      </c>
      <c r="B33" s="367" t="s">
        <v>1008</v>
      </c>
      <c r="C33" s="366" t="s">
        <v>984</v>
      </c>
      <c r="D33" s="366">
        <v>1</v>
      </c>
      <c r="E33" s="365"/>
      <c r="F33" s="364">
        <f>E33*D33</f>
        <v>0</v>
      </c>
      <c r="G33" s="363"/>
      <c r="H33" s="363"/>
      <c r="J33" s="372"/>
    </row>
    <row r="34" spans="1:8" ht="12">
      <c r="A34" s="350"/>
      <c r="B34" s="354"/>
      <c r="C34" s="348"/>
      <c r="D34" s="348"/>
      <c r="E34" s="353"/>
      <c r="F34" s="353"/>
      <c r="G34" s="358"/>
      <c r="H34" s="358"/>
    </row>
    <row r="35" spans="1:8" ht="12.75" customHeight="1">
      <c r="A35" s="370" t="s">
        <v>1007</v>
      </c>
      <c r="B35" s="370"/>
      <c r="C35" s="348"/>
      <c r="D35" s="348"/>
      <c r="E35" s="353"/>
      <c r="F35" s="353"/>
      <c r="G35" s="358"/>
      <c r="H35" s="358"/>
    </row>
    <row r="36" spans="1:8" ht="12">
      <c r="A36" s="350"/>
      <c r="B36" s="354"/>
      <c r="C36" s="348"/>
      <c r="D36" s="348"/>
      <c r="E36" s="353"/>
      <c r="F36" s="353"/>
      <c r="G36" s="358"/>
      <c r="H36" s="358"/>
    </row>
    <row r="37" spans="1:8" ht="12">
      <c r="A37" s="368" t="s">
        <v>1006</v>
      </c>
      <c r="B37" s="369" t="s">
        <v>1005</v>
      </c>
      <c r="C37" s="366" t="s">
        <v>984</v>
      </c>
      <c r="D37" s="366">
        <v>1</v>
      </c>
      <c r="E37" s="365"/>
      <c r="F37" s="364">
        <f>E37*D37</f>
        <v>0</v>
      </c>
      <c r="G37" s="363"/>
      <c r="H37" s="363"/>
    </row>
    <row r="38" spans="1:8" ht="12">
      <c r="A38" s="368" t="s">
        <v>1004</v>
      </c>
      <c r="B38" s="367" t="s">
        <v>1003</v>
      </c>
      <c r="C38" s="366" t="s">
        <v>984</v>
      </c>
      <c r="D38" s="366">
        <v>1</v>
      </c>
      <c r="E38" s="365"/>
      <c r="F38" s="364">
        <f>E38*D38</f>
        <v>0</v>
      </c>
      <c r="G38" s="363"/>
      <c r="H38" s="363"/>
    </row>
    <row r="39" spans="1:8" ht="12">
      <c r="A39" s="368" t="s">
        <v>1002</v>
      </c>
      <c r="B39" s="369" t="s">
        <v>1001</v>
      </c>
      <c r="C39" s="366" t="s">
        <v>984</v>
      </c>
      <c r="D39" s="366">
        <v>1</v>
      </c>
      <c r="E39" s="365"/>
      <c r="F39" s="364">
        <f>E39*D39</f>
        <v>0</v>
      </c>
      <c r="G39" s="363"/>
      <c r="H39" s="363"/>
    </row>
    <row r="40" spans="1:10" ht="12.75" customHeight="1">
      <c r="A40" s="368" t="s">
        <v>1000</v>
      </c>
      <c r="B40" s="367" t="s">
        <v>999</v>
      </c>
      <c r="C40" s="366" t="s">
        <v>984</v>
      </c>
      <c r="D40" s="366">
        <v>1</v>
      </c>
      <c r="E40" s="365"/>
      <c r="F40" s="364">
        <f>E40*D40</f>
        <v>0</v>
      </c>
      <c r="G40" s="363"/>
      <c r="H40" s="363"/>
      <c r="J40" s="371"/>
    </row>
    <row r="41" spans="1:8" ht="12">
      <c r="A41" s="368" t="s">
        <v>998</v>
      </c>
      <c r="B41" s="369" t="s">
        <v>997</v>
      </c>
      <c r="C41" s="366" t="s">
        <v>984</v>
      </c>
      <c r="D41" s="366">
        <v>1</v>
      </c>
      <c r="E41" s="365"/>
      <c r="F41" s="364">
        <f>E41*D41</f>
        <v>0</v>
      </c>
      <c r="G41" s="363"/>
      <c r="H41" s="363"/>
    </row>
    <row r="42" spans="1:8" ht="12">
      <c r="A42" s="368" t="s">
        <v>996</v>
      </c>
      <c r="B42" s="367" t="s">
        <v>995</v>
      </c>
      <c r="C42" s="366" t="s">
        <v>984</v>
      </c>
      <c r="D42" s="366">
        <v>1</v>
      </c>
      <c r="E42" s="365"/>
      <c r="F42" s="364">
        <f>E42*D42</f>
        <v>0</v>
      </c>
      <c r="G42" s="363"/>
      <c r="H42" s="363"/>
    </row>
    <row r="43" spans="1:8" ht="12">
      <c r="A43" s="368" t="s">
        <v>994</v>
      </c>
      <c r="B43" s="367" t="s">
        <v>993</v>
      </c>
      <c r="C43" s="366" t="s">
        <v>984</v>
      </c>
      <c r="D43" s="366">
        <v>1</v>
      </c>
      <c r="E43" s="365"/>
      <c r="F43" s="364">
        <f>E43*D43</f>
        <v>0</v>
      </c>
      <c r="G43" s="363"/>
      <c r="H43" s="363"/>
    </row>
    <row r="44" spans="1:8" s="583" customFormat="1" ht="23.4">
      <c r="A44" s="578" t="s">
        <v>992</v>
      </c>
      <c r="B44" s="579" t="s">
        <v>991</v>
      </c>
      <c r="C44" s="580" t="s">
        <v>990</v>
      </c>
      <c r="D44" s="580">
        <v>60</v>
      </c>
      <c r="E44" s="365"/>
      <c r="F44" s="581">
        <f>E44*D44</f>
        <v>0</v>
      </c>
      <c r="G44" s="582"/>
      <c r="H44" s="582"/>
    </row>
    <row r="45" spans="1:8" ht="12">
      <c r="A45" s="350"/>
      <c r="B45" s="362"/>
      <c r="C45" s="348"/>
      <c r="D45" s="348"/>
      <c r="E45" s="353"/>
      <c r="F45" s="353"/>
      <c r="G45" s="358"/>
      <c r="H45" s="358"/>
    </row>
    <row r="46" spans="1:8" ht="12.75" customHeight="1">
      <c r="A46" s="370" t="s">
        <v>989</v>
      </c>
      <c r="B46" s="370"/>
      <c r="C46" s="348"/>
      <c r="D46" s="348"/>
      <c r="E46" s="353"/>
      <c r="F46" s="353"/>
      <c r="G46" s="358"/>
      <c r="H46" s="358"/>
    </row>
    <row r="47" spans="1:8" ht="12">
      <c r="A47" s="350"/>
      <c r="B47" s="354"/>
      <c r="C47" s="348"/>
      <c r="D47" s="348"/>
      <c r="E47" s="353"/>
      <c r="F47" s="353"/>
      <c r="G47" s="358"/>
      <c r="H47" s="358"/>
    </row>
    <row r="48" spans="1:8" ht="13.5" customHeight="1">
      <c r="A48" s="368" t="s">
        <v>988</v>
      </c>
      <c r="B48" s="369" t="s">
        <v>987</v>
      </c>
      <c r="C48" s="366" t="s">
        <v>984</v>
      </c>
      <c r="D48" s="366">
        <v>1</v>
      </c>
      <c r="E48" s="365"/>
      <c r="F48" s="364">
        <f>E48*D48</f>
        <v>0</v>
      </c>
      <c r="G48" s="363"/>
      <c r="H48" s="363"/>
    </row>
    <row r="49" spans="1:8" ht="13.5" customHeight="1">
      <c r="A49" s="368" t="s">
        <v>986</v>
      </c>
      <c r="B49" s="367" t="s">
        <v>985</v>
      </c>
      <c r="C49" s="366" t="s">
        <v>984</v>
      </c>
      <c r="D49" s="366">
        <v>1</v>
      </c>
      <c r="E49" s="365"/>
      <c r="F49" s="364">
        <f>E49*D49</f>
        <v>0</v>
      </c>
      <c r="G49" s="363"/>
      <c r="H49" s="363"/>
    </row>
    <row r="50" spans="1:8" ht="12">
      <c r="A50" s="350"/>
      <c r="B50" s="362"/>
      <c r="C50" s="348"/>
      <c r="D50" s="348"/>
      <c r="E50" s="353"/>
      <c r="F50" s="353"/>
      <c r="G50" s="358"/>
      <c r="H50" s="358"/>
    </row>
    <row r="51" spans="1:8" ht="12">
      <c r="A51" s="361"/>
      <c r="B51" s="360"/>
      <c r="C51" s="358"/>
      <c r="D51" s="358"/>
      <c r="E51" s="359"/>
      <c r="F51" s="359"/>
      <c r="G51" s="358"/>
      <c r="H51" s="358"/>
    </row>
    <row r="52" spans="1:8" ht="12">
      <c r="A52" s="350"/>
      <c r="B52" s="351"/>
      <c r="C52" s="348"/>
      <c r="D52" s="348"/>
      <c r="E52" s="353"/>
      <c r="F52" s="353"/>
      <c r="G52" s="348"/>
      <c r="H52" s="348"/>
    </row>
    <row r="53" spans="1:8" ht="12.75" customHeight="1">
      <c r="A53" s="350"/>
      <c r="B53" s="351"/>
      <c r="C53" s="348"/>
      <c r="D53" s="348"/>
      <c r="E53" s="353"/>
      <c r="F53" s="353"/>
      <c r="G53" s="348"/>
      <c r="H53" s="348"/>
    </row>
    <row r="54" spans="1:8" ht="12">
      <c r="A54" s="350"/>
      <c r="B54" s="357"/>
      <c r="C54" s="348"/>
      <c r="D54" s="348"/>
      <c r="E54" s="353"/>
      <c r="F54" s="353"/>
      <c r="G54" s="356"/>
      <c r="H54" s="356"/>
    </row>
    <row r="55" spans="1:8" ht="12">
      <c r="A55" s="350"/>
      <c r="B55" s="354"/>
      <c r="C55" s="348"/>
      <c r="D55" s="348"/>
      <c r="E55" s="353"/>
      <c r="F55" s="353"/>
      <c r="G55" s="355"/>
      <c r="H55" s="348"/>
    </row>
    <row r="56" spans="1:8" ht="12">
      <c r="A56" s="350"/>
      <c r="B56" s="354"/>
      <c r="C56" s="348"/>
      <c r="D56" s="348"/>
      <c r="E56" s="353"/>
      <c r="F56" s="353"/>
      <c r="G56" s="348"/>
      <c r="H56" s="348"/>
    </row>
    <row r="57" spans="1:8" ht="12.75" customHeight="1">
      <c r="A57" s="350"/>
      <c r="B57" s="351"/>
      <c r="C57" s="348"/>
      <c r="D57" s="348"/>
      <c r="E57" s="353"/>
      <c r="F57" s="353"/>
      <c r="G57" s="348"/>
      <c r="H57" s="348"/>
    </row>
    <row r="58" spans="1:8" ht="12">
      <c r="A58" s="350"/>
      <c r="B58" s="351"/>
      <c r="C58" s="348"/>
      <c r="D58" s="348"/>
      <c r="E58" s="353"/>
      <c r="F58" s="353"/>
      <c r="G58" s="348"/>
      <c r="H58" s="348"/>
    </row>
    <row r="59" spans="1:8" ht="12">
      <c r="A59" s="350"/>
      <c r="B59" s="351"/>
      <c r="C59" s="348"/>
      <c r="D59" s="348"/>
      <c r="E59" s="353"/>
      <c r="F59" s="353"/>
      <c r="G59" s="348"/>
      <c r="H59" s="348"/>
    </row>
    <row r="60" spans="1:8" ht="12">
      <c r="A60" s="350"/>
      <c r="B60" s="351"/>
      <c r="C60" s="348"/>
      <c r="D60" s="348"/>
      <c r="E60" s="347"/>
      <c r="F60" s="347"/>
      <c r="G60" s="346"/>
      <c r="H60" s="346"/>
    </row>
    <row r="61" spans="1:8" ht="12.75" customHeight="1">
      <c r="A61" s="350"/>
      <c r="B61" s="351"/>
      <c r="C61" s="348"/>
      <c r="D61" s="348"/>
      <c r="E61" s="347"/>
      <c r="F61" s="347"/>
      <c r="G61" s="346"/>
      <c r="H61" s="346"/>
    </row>
    <row r="62" spans="1:8" ht="12.75" customHeight="1">
      <c r="A62" s="350"/>
      <c r="B62" s="351"/>
      <c r="C62" s="348"/>
      <c r="D62" s="348"/>
      <c r="E62" s="347"/>
      <c r="F62" s="347"/>
      <c r="G62" s="346"/>
      <c r="H62" s="346"/>
    </row>
    <row r="63" spans="1:8" ht="12">
      <c r="A63" s="350"/>
      <c r="B63" s="351"/>
      <c r="C63" s="348"/>
      <c r="D63" s="348"/>
      <c r="E63" s="347"/>
      <c r="F63" s="347"/>
      <c r="G63" s="346"/>
      <c r="H63" s="346"/>
    </row>
    <row r="64" spans="1:8" ht="12">
      <c r="A64" s="350"/>
      <c r="B64" s="351"/>
      <c r="C64" s="348"/>
      <c r="D64" s="348"/>
      <c r="E64" s="347"/>
      <c r="F64" s="347"/>
      <c r="G64" s="346"/>
      <c r="H64" s="346"/>
    </row>
    <row r="65" spans="1:8" ht="12">
      <c r="A65" s="350"/>
      <c r="B65" s="351"/>
      <c r="C65" s="348"/>
      <c r="D65" s="348"/>
      <c r="E65" s="347"/>
      <c r="F65" s="347"/>
      <c r="G65" s="346"/>
      <c r="H65" s="346"/>
    </row>
    <row r="66" spans="1:8" ht="12">
      <c r="A66" s="350"/>
      <c r="B66" s="351"/>
      <c r="C66" s="348"/>
      <c r="D66" s="348"/>
      <c r="E66" s="347"/>
      <c r="F66" s="347"/>
      <c r="G66" s="346"/>
      <c r="H66" s="346"/>
    </row>
    <row r="67" spans="1:8" ht="12">
      <c r="A67" s="350"/>
      <c r="B67" s="351"/>
      <c r="C67" s="348"/>
      <c r="D67" s="348"/>
      <c r="E67" s="347"/>
      <c r="F67" s="347"/>
      <c r="G67" s="346"/>
      <c r="H67" s="346"/>
    </row>
    <row r="68" spans="1:8" ht="12">
      <c r="A68" s="350"/>
      <c r="B68" s="351"/>
      <c r="C68" s="348"/>
      <c r="D68" s="348"/>
      <c r="E68" s="347"/>
      <c r="F68" s="347"/>
      <c r="G68" s="346"/>
      <c r="H68" s="346"/>
    </row>
    <row r="69" spans="1:8" ht="12">
      <c r="A69" s="350"/>
      <c r="B69" s="351"/>
      <c r="C69" s="348"/>
      <c r="D69" s="348"/>
      <c r="E69" s="347"/>
      <c r="F69" s="347"/>
      <c r="G69" s="346"/>
      <c r="H69" s="346"/>
    </row>
    <row r="70" spans="1:8" ht="12">
      <c r="A70" s="350"/>
      <c r="B70" s="351"/>
      <c r="C70" s="348"/>
      <c r="D70" s="348"/>
      <c r="E70" s="347"/>
      <c r="F70" s="347"/>
      <c r="G70" s="346"/>
      <c r="H70" s="346"/>
    </row>
    <row r="71" spans="1:8" ht="12">
      <c r="A71" s="350"/>
      <c r="B71" s="351"/>
      <c r="C71" s="348"/>
      <c r="D71" s="348"/>
      <c r="E71" s="347"/>
      <c r="F71" s="347"/>
      <c r="G71" s="346"/>
      <c r="H71" s="346"/>
    </row>
    <row r="72" spans="1:8" ht="12">
      <c r="A72" s="350"/>
      <c r="B72" s="351"/>
      <c r="C72" s="348"/>
      <c r="D72" s="348"/>
      <c r="E72" s="347"/>
      <c r="F72" s="347"/>
      <c r="G72" s="346"/>
      <c r="H72" s="346"/>
    </row>
    <row r="73" spans="1:8" ht="12">
      <c r="A73" s="350"/>
      <c r="B73" s="351"/>
      <c r="C73" s="348"/>
      <c r="D73" s="348"/>
      <c r="E73" s="347"/>
      <c r="F73" s="347"/>
      <c r="G73" s="346"/>
      <c r="H73" s="346"/>
    </row>
    <row r="74" spans="1:8" ht="12">
      <c r="A74" s="350"/>
      <c r="B74" s="351"/>
      <c r="C74" s="348"/>
      <c r="D74" s="348"/>
      <c r="E74" s="347"/>
      <c r="F74" s="347"/>
      <c r="G74" s="346"/>
      <c r="H74" s="346"/>
    </row>
    <row r="75" spans="1:8" ht="12.75" customHeight="1">
      <c r="A75" s="350"/>
      <c r="B75" s="351"/>
      <c r="C75" s="348"/>
      <c r="D75" s="348"/>
      <c r="E75" s="347"/>
      <c r="F75" s="347"/>
      <c r="G75" s="346"/>
      <c r="H75" s="346"/>
    </row>
    <row r="76" spans="1:8" ht="12">
      <c r="A76" s="350"/>
      <c r="B76" s="351"/>
      <c r="C76" s="348"/>
      <c r="D76" s="348"/>
      <c r="E76" s="347"/>
      <c r="F76" s="347"/>
      <c r="G76" s="346"/>
      <c r="H76" s="346"/>
    </row>
    <row r="77" spans="1:8" ht="12">
      <c r="A77" s="350"/>
      <c r="B77" s="352"/>
      <c r="C77" s="348"/>
      <c r="D77" s="348"/>
      <c r="E77" s="347"/>
      <c r="F77" s="347"/>
      <c r="G77" s="346"/>
      <c r="H77" s="346"/>
    </row>
    <row r="78" spans="1:8" ht="12">
      <c r="A78" s="350"/>
      <c r="B78" s="351"/>
      <c r="C78" s="348"/>
      <c r="D78" s="348"/>
      <c r="E78" s="347"/>
      <c r="F78" s="347"/>
      <c r="G78" s="346"/>
      <c r="H78" s="346"/>
    </row>
    <row r="79" spans="1:8" ht="12">
      <c r="A79" s="350"/>
      <c r="B79" s="351"/>
      <c r="C79" s="348"/>
      <c r="D79" s="348"/>
      <c r="E79" s="347"/>
      <c r="F79" s="347"/>
      <c r="G79" s="346"/>
      <c r="H79" s="346"/>
    </row>
    <row r="80" spans="1:8" ht="12">
      <c r="A80" s="350"/>
      <c r="B80" s="351"/>
      <c r="C80" s="348"/>
      <c r="D80" s="348"/>
      <c r="E80" s="347"/>
      <c r="F80" s="347"/>
      <c r="G80" s="346"/>
      <c r="H80" s="346"/>
    </row>
    <row r="81" spans="1:8" ht="12">
      <c r="A81" s="350"/>
      <c r="B81" s="351"/>
      <c r="C81" s="348"/>
      <c r="D81" s="348"/>
      <c r="E81" s="347"/>
      <c r="F81" s="347"/>
      <c r="G81" s="346"/>
      <c r="H81" s="346"/>
    </row>
    <row r="82" spans="1:8" ht="12">
      <c r="A82" s="350"/>
      <c r="B82" s="351"/>
      <c r="C82" s="348"/>
      <c r="D82" s="348"/>
      <c r="E82" s="347"/>
      <c r="F82" s="347"/>
      <c r="G82" s="346"/>
      <c r="H82" s="346"/>
    </row>
    <row r="83" spans="1:8" ht="12.75" customHeight="1">
      <c r="A83" s="350"/>
      <c r="B83" s="351"/>
      <c r="C83" s="348"/>
      <c r="D83" s="348"/>
      <c r="E83" s="347"/>
      <c r="F83" s="347"/>
      <c r="G83" s="346"/>
      <c r="H83" s="346"/>
    </row>
    <row r="84" spans="1:8" ht="12">
      <c r="A84" s="350"/>
      <c r="B84" s="351"/>
      <c r="C84" s="348"/>
      <c r="D84" s="348"/>
      <c r="E84" s="347"/>
      <c r="F84" s="347"/>
      <c r="G84" s="346"/>
      <c r="H84" s="346"/>
    </row>
    <row r="85" spans="1:8" ht="12">
      <c r="A85" s="350"/>
      <c r="B85" s="351"/>
      <c r="C85" s="348"/>
      <c r="D85" s="348"/>
      <c r="E85" s="347"/>
      <c r="F85" s="347"/>
      <c r="G85" s="346"/>
      <c r="H85" s="346"/>
    </row>
    <row r="86" spans="1:8" ht="12">
      <c r="A86" s="350"/>
      <c r="B86" s="351"/>
      <c r="C86" s="348"/>
      <c r="D86" s="348"/>
      <c r="E86" s="347"/>
      <c r="F86" s="347"/>
      <c r="G86" s="346"/>
      <c r="H86" s="346"/>
    </row>
    <row r="87" spans="1:8" ht="12">
      <c r="A87" s="350"/>
      <c r="B87" s="351"/>
      <c r="C87" s="348"/>
      <c r="D87" s="348"/>
      <c r="E87" s="347"/>
      <c r="F87" s="347"/>
      <c r="G87" s="346"/>
      <c r="H87" s="346"/>
    </row>
    <row r="88" spans="1:8" ht="12">
      <c r="A88" s="350"/>
      <c r="B88" s="351"/>
      <c r="C88" s="348"/>
      <c r="D88" s="348"/>
      <c r="E88" s="347"/>
      <c r="F88" s="347"/>
      <c r="G88" s="346"/>
      <c r="H88" s="346"/>
    </row>
    <row r="89" spans="1:8" ht="12">
      <c r="A89" s="350"/>
      <c r="B89" s="349"/>
      <c r="C89" s="348"/>
      <c r="D89" s="348"/>
      <c r="E89" s="347"/>
      <c r="F89" s="347"/>
      <c r="G89" s="346"/>
      <c r="H89" s="346"/>
    </row>
    <row r="90" spans="1:8" ht="12">
      <c r="A90" s="350"/>
      <c r="B90" s="349"/>
      <c r="C90" s="348"/>
      <c r="D90" s="348"/>
      <c r="E90" s="347"/>
      <c r="F90" s="347"/>
      <c r="G90" s="346"/>
      <c r="H90" s="346"/>
    </row>
    <row r="91" spans="1:8" ht="12">
      <c r="A91" s="350"/>
      <c r="B91" s="349"/>
      <c r="C91" s="348"/>
      <c r="D91" s="348"/>
      <c r="E91" s="347"/>
      <c r="F91" s="347"/>
      <c r="G91" s="346"/>
      <c r="H91" s="346"/>
    </row>
    <row r="92" spans="1:8" ht="12">
      <c r="A92" s="350"/>
      <c r="B92" s="351"/>
      <c r="C92" s="348"/>
      <c r="D92" s="348"/>
      <c r="E92" s="347"/>
      <c r="F92" s="347"/>
      <c r="G92" s="346"/>
      <c r="H92" s="346"/>
    </row>
    <row r="93" spans="1:8" ht="12">
      <c r="A93" s="350"/>
      <c r="B93" s="349"/>
      <c r="C93" s="348"/>
      <c r="D93" s="348"/>
      <c r="E93" s="347"/>
      <c r="F93" s="347"/>
      <c r="G93" s="346"/>
      <c r="H93" s="346"/>
    </row>
    <row r="94" spans="1:8" ht="12">
      <c r="A94" s="350"/>
      <c r="B94" s="349"/>
      <c r="C94" s="348"/>
      <c r="D94" s="348"/>
      <c r="E94" s="347"/>
      <c r="F94" s="347"/>
      <c r="G94" s="346"/>
      <c r="H94" s="346"/>
    </row>
    <row r="95" spans="2:4" ht="12.75" customHeight="1">
      <c r="B95" s="344"/>
      <c r="C95" s="322"/>
      <c r="D95" s="322"/>
    </row>
    <row r="96" spans="2:4" ht="12">
      <c r="B96" s="325"/>
      <c r="C96" s="322"/>
      <c r="D96" s="322"/>
    </row>
    <row r="97" spans="2:4" ht="12">
      <c r="B97" s="325"/>
      <c r="C97" s="322"/>
      <c r="D97" s="322"/>
    </row>
    <row r="98" spans="2:4" ht="12">
      <c r="B98" s="325"/>
      <c r="C98" s="322"/>
      <c r="D98" s="322"/>
    </row>
    <row r="99" spans="2:4" ht="12">
      <c r="B99" s="325"/>
      <c r="C99" s="322"/>
      <c r="D99" s="322"/>
    </row>
    <row r="100" spans="2:4" ht="12.75" customHeight="1">
      <c r="B100" s="325"/>
      <c r="C100" s="322"/>
      <c r="D100" s="322"/>
    </row>
    <row r="101" spans="2:4" ht="12.75" customHeight="1">
      <c r="B101" s="325"/>
      <c r="C101" s="322"/>
      <c r="D101" s="322"/>
    </row>
    <row r="102" spans="2:4" ht="12">
      <c r="B102" s="325"/>
      <c r="C102" s="322"/>
      <c r="D102" s="322"/>
    </row>
    <row r="103" spans="2:4" ht="12">
      <c r="B103" s="325"/>
      <c r="C103" s="322"/>
      <c r="D103" s="322"/>
    </row>
    <row r="104" spans="2:4" ht="12">
      <c r="B104" s="343"/>
      <c r="C104" s="322"/>
      <c r="D104" s="322"/>
    </row>
    <row r="105" spans="2:4" ht="12">
      <c r="B105" s="342"/>
      <c r="C105" s="322"/>
      <c r="D105" s="322"/>
    </row>
    <row r="106" spans="2:4" ht="12">
      <c r="B106" s="325"/>
      <c r="C106" s="322"/>
      <c r="D106" s="322"/>
    </row>
    <row r="107" spans="2:4" ht="12">
      <c r="B107" s="325"/>
      <c r="C107" s="322"/>
      <c r="D107" s="322"/>
    </row>
    <row r="108" spans="2:4" ht="12">
      <c r="B108" s="343"/>
      <c r="C108" s="322"/>
      <c r="D108" s="322"/>
    </row>
    <row r="109" spans="2:4" ht="12.75" customHeight="1">
      <c r="B109" s="342"/>
      <c r="C109" s="322"/>
      <c r="D109" s="322"/>
    </row>
    <row r="110" spans="2:4" ht="12">
      <c r="B110" s="325"/>
      <c r="C110" s="322"/>
      <c r="D110" s="322"/>
    </row>
    <row r="111" spans="2:4" ht="12">
      <c r="B111" s="325"/>
      <c r="C111" s="322"/>
      <c r="D111" s="322"/>
    </row>
    <row r="112" spans="2:4" ht="12.75" customHeight="1">
      <c r="B112" s="325"/>
      <c r="C112" s="322"/>
      <c r="D112" s="322"/>
    </row>
    <row r="113" spans="2:4" ht="12.75" customHeight="1">
      <c r="B113" s="325"/>
      <c r="C113" s="322"/>
      <c r="D113" s="322"/>
    </row>
    <row r="114" spans="1:4" ht="12">
      <c r="A114" s="345"/>
      <c r="B114" s="345"/>
      <c r="C114" s="322"/>
      <c r="D114" s="322"/>
    </row>
    <row r="115" ht="12.75" customHeight="1">
      <c r="B115" s="320"/>
    </row>
    <row r="116" ht="12">
      <c r="B116" s="325"/>
    </row>
    <row r="117" ht="12">
      <c r="B117" s="325"/>
    </row>
    <row r="118" ht="12">
      <c r="B118" s="320"/>
    </row>
    <row r="119" ht="12">
      <c r="B119" s="325"/>
    </row>
    <row r="120" ht="12">
      <c r="B120" s="325"/>
    </row>
    <row r="121" ht="12">
      <c r="B121" s="325"/>
    </row>
    <row r="122" ht="12">
      <c r="B122" s="325"/>
    </row>
    <row r="123" ht="12.75" customHeight="1">
      <c r="B123" s="325"/>
    </row>
    <row r="124" ht="12.75" customHeight="1">
      <c r="B124" s="325"/>
    </row>
    <row r="125" ht="12">
      <c r="B125" s="325"/>
    </row>
    <row r="126" ht="12">
      <c r="B126" s="325"/>
    </row>
    <row r="127" ht="12">
      <c r="B127" s="325"/>
    </row>
    <row r="128" ht="12">
      <c r="B128" s="325"/>
    </row>
    <row r="129" ht="12.75" customHeight="1">
      <c r="B129" s="325"/>
    </row>
    <row r="130" ht="12">
      <c r="B130" s="325"/>
    </row>
    <row r="131" ht="12">
      <c r="B131" s="325"/>
    </row>
    <row r="132" ht="12">
      <c r="B132" s="325"/>
    </row>
    <row r="133" ht="12">
      <c r="B133" s="325"/>
    </row>
    <row r="134" ht="12">
      <c r="B134" s="325"/>
    </row>
    <row r="135" ht="12">
      <c r="B135" s="325"/>
    </row>
    <row r="136" ht="12">
      <c r="B136" s="344"/>
    </row>
    <row r="137" ht="12">
      <c r="B137" s="325"/>
    </row>
    <row r="138" ht="12">
      <c r="B138" s="325"/>
    </row>
    <row r="139" ht="12">
      <c r="B139" s="325"/>
    </row>
    <row r="140" ht="12">
      <c r="B140" s="325"/>
    </row>
    <row r="141" ht="12">
      <c r="B141" s="325"/>
    </row>
    <row r="142" ht="12">
      <c r="B142" s="325"/>
    </row>
    <row r="143" ht="12">
      <c r="B143" s="325"/>
    </row>
    <row r="144" ht="12">
      <c r="B144" s="325"/>
    </row>
    <row r="145" ht="12">
      <c r="B145" s="325"/>
    </row>
    <row r="146" ht="12">
      <c r="B146" s="325"/>
    </row>
    <row r="147" ht="12">
      <c r="B147" s="325"/>
    </row>
    <row r="148" ht="12.75" customHeight="1">
      <c r="B148" s="325"/>
    </row>
    <row r="149" ht="12">
      <c r="B149" s="325"/>
    </row>
    <row r="150" ht="12">
      <c r="B150" s="325"/>
    </row>
    <row r="151" ht="12">
      <c r="B151" s="343"/>
    </row>
    <row r="152" ht="12">
      <c r="B152" s="343"/>
    </row>
    <row r="153" ht="12">
      <c r="B153" s="343"/>
    </row>
    <row r="154" ht="12">
      <c r="B154" s="343"/>
    </row>
    <row r="155" ht="12">
      <c r="B155" s="325"/>
    </row>
    <row r="156" ht="12">
      <c r="B156" s="325"/>
    </row>
    <row r="157" ht="12">
      <c r="B157" s="325"/>
    </row>
    <row r="158" ht="12">
      <c r="B158" s="325"/>
    </row>
    <row r="159" ht="12">
      <c r="B159" s="342"/>
    </row>
    <row r="160" ht="12">
      <c r="B160" s="325"/>
    </row>
    <row r="161" ht="12">
      <c r="B161" s="325"/>
    </row>
    <row r="162" ht="12">
      <c r="B162" s="325"/>
    </row>
    <row r="163" ht="12">
      <c r="B163" s="325"/>
    </row>
    <row r="164" spans="1:4" ht="12">
      <c r="A164" s="337"/>
      <c r="B164" s="337"/>
      <c r="C164" s="340"/>
      <c r="D164" s="340"/>
    </row>
    <row r="165" spans="1:4" ht="12">
      <c r="A165" s="341"/>
      <c r="B165" s="335"/>
      <c r="C165" s="340"/>
      <c r="D165" s="340"/>
    </row>
    <row r="166" ht="12">
      <c r="A166" s="334"/>
    </row>
    <row r="167" ht="12">
      <c r="A167" s="334"/>
    </row>
    <row r="168" ht="12">
      <c r="A168" s="334"/>
    </row>
    <row r="169" ht="12">
      <c r="A169" s="334"/>
    </row>
    <row r="170" ht="12">
      <c r="A170" s="338"/>
    </row>
    <row r="171" ht="12">
      <c r="A171" s="335"/>
    </row>
    <row r="172" ht="12">
      <c r="A172" s="338"/>
    </row>
    <row r="173" ht="12">
      <c r="A173" s="338"/>
    </row>
    <row r="174" spans="1:3" ht="12">
      <c r="A174" s="338"/>
      <c r="C174" s="322"/>
    </row>
    <row r="175" ht="12">
      <c r="A175" s="338"/>
    </row>
    <row r="176" ht="12">
      <c r="A176" s="334"/>
    </row>
    <row r="177" spans="1:2" ht="12">
      <c r="A177" s="337"/>
      <c r="B177" s="337"/>
    </row>
    <row r="178" ht="12">
      <c r="A178" s="338"/>
    </row>
    <row r="179" ht="12">
      <c r="A179" s="338"/>
    </row>
    <row r="180" ht="12">
      <c r="A180" s="335"/>
    </row>
    <row r="181" ht="12">
      <c r="A181" s="335"/>
    </row>
    <row r="182" ht="12">
      <c r="A182" s="335"/>
    </row>
    <row r="183" ht="12">
      <c r="A183" s="335"/>
    </row>
    <row r="184" spans="1:2" ht="12.75" customHeight="1">
      <c r="A184" s="335"/>
      <c r="B184" s="336"/>
    </row>
    <row r="185" ht="12">
      <c r="A185" s="335"/>
    </row>
    <row r="186" ht="12">
      <c r="A186" s="335"/>
    </row>
    <row r="187" ht="12">
      <c r="A187" s="335"/>
    </row>
    <row r="188" spans="1:2" ht="12">
      <c r="A188" s="335"/>
      <c r="B188" s="336"/>
    </row>
    <row r="189" ht="12">
      <c r="A189" s="335"/>
    </row>
    <row r="190" ht="12">
      <c r="A190" s="335"/>
    </row>
    <row r="191" ht="12">
      <c r="A191" s="335"/>
    </row>
    <row r="192" ht="12">
      <c r="A192" s="335"/>
    </row>
    <row r="193" spans="1:4" ht="12">
      <c r="A193" s="335"/>
      <c r="C193" s="322"/>
      <c r="D193" s="322"/>
    </row>
    <row r="194" ht="12">
      <c r="A194" s="335"/>
    </row>
    <row r="195" ht="12">
      <c r="A195" s="335"/>
    </row>
    <row r="196" ht="12">
      <c r="A196" s="335"/>
    </row>
    <row r="197" ht="12">
      <c r="A197" s="335"/>
    </row>
    <row r="198" ht="12">
      <c r="A198" s="335"/>
    </row>
    <row r="199" ht="12">
      <c r="A199" s="335"/>
    </row>
    <row r="200" ht="12">
      <c r="A200" s="335"/>
    </row>
    <row r="201" spans="1:2" ht="12">
      <c r="A201" s="335"/>
      <c r="B201" s="325"/>
    </row>
    <row r="202" ht="12">
      <c r="A202" s="335"/>
    </row>
    <row r="203" spans="1:2" ht="12">
      <c r="A203" s="335"/>
      <c r="B203" s="325"/>
    </row>
    <row r="204" spans="1:2" ht="12">
      <c r="A204" s="335"/>
      <c r="B204" s="325"/>
    </row>
    <row r="205" spans="1:2" ht="12">
      <c r="A205" s="335"/>
      <c r="B205" s="325"/>
    </row>
    <row r="206" ht="12">
      <c r="A206" s="335"/>
    </row>
    <row r="207" ht="12.75" customHeight="1">
      <c r="A207" s="335"/>
    </row>
    <row r="208" spans="1:2" ht="12">
      <c r="A208" s="337"/>
      <c r="B208" s="337"/>
    </row>
    <row r="209" spans="1:2" ht="12">
      <c r="A209" s="335"/>
      <c r="B209" s="336"/>
    </row>
    <row r="210" ht="12">
      <c r="A210" s="335"/>
    </row>
    <row r="211" ht="12">
      <c r="A211" s="334"/>
    </row>
    <row r="212" ht="12">
      <c r="A212" s="335"/>
    </row>
    <row r="213" spans="1:2" ht="12">
      <c r="A213" s="334"/>
      <c r="B213" s="333"/>
    </row>
    <row r="214" spans="2:4" ht="12">
      <c r="B214" s="325"/>
      <c r="C214" s="322"/>
      <c r="D214" s="322"/>
    </row>
    <row r="215" spans="2:4" ht="12">
      <c r="B215" s="325"/>
      <c r="C215" s="322"/>
      <c r="D215" s="322"/>
    </row>
    <row r="216" spans="2:4" ht="12">
      <c r="B216" s="325"/>
      <c r="C216" s="322"/>
      <c r="D216" s="322"/>
    </row>
    <row r="218" spans="1:2" ht="12">
      <c r="A218" s="339"/>
      <c r="B218" s="339"/>
    </row>
    <row r="219" ht="12">
      <c r="A219" s="338"/>
    </row>
    <row r="220" ht="12">
      <c r="A220" s="338"/>
    </row>
    <row r="221" ht="12">
      <c r="A221" s="335"/>
    </row>
    <row r="222" ht="12">
      <c r="A222" s="335"/>
    </row>
    <row r="223" ht="12">
      <c r="A223" s="335"/>
    </row>
    <row r="224" ht="12">
      <c r="A224" s="335"/>
    </row>
    <row r="225" spans="1:2" ht="12">
      <c r="A225" s="335"/>
      <c r="B225" s="336"/>
    </row>
    <row r="226" ht="12">
      <c r="A226" s="335"/>
    </row>
    <row r="227" ht="12">
      <c r="A227" s="335"/>
    </row>
    <row r="228" ht="12">
      <c r="A228" s="335"/>
    </row>
    <row r="229" spans="1:2" ht="12">
      <c r="A229" s="335"/>
      <c r="B229" s="336"/>
    </row>
    <row r="230" ht="12">
      <c r="A230" s="335"/>
    </row>
    <row r="231" ht="12">
      <c r="A231" s="335"/>
    </row>
    <row r="232" ht="12">
      <c r="A232" s="335"/>
    </row>
    <row r="233" ht="12">
      <c r="A233" s="335"/>
    </row>
    <row r="234" spans="1:4" ht="12">
      <c r="A234" s="335"/>
      <c r="C234" s="322"/>
      <c r="D234" s="322"/>
    </row>
    <row r="235" ht="12">
      <c r="A235" s="335"/>
    </row>
    <row r="236" ht="12">
      <c r="A236" s="335"/>
    </row>
    <row r="237" ht="12.75" customHeight="1">
      <c r="A237" s="335"/>
    </row>
    <row r="238" ht="12">
      <c r="A238" s="335"/>
    </row>
    <row r="239" ht="12">
      <c r="A239" s="335"/>
    </row>
    <row r="240" spans="1:2" ht="12">
      <c r="A240" s="337"/>
      <c r="B240" s="337"/>
    </row>
    <row r="241" spans="1:2" ht="12">
      <c r="A241" s="335"/>
      <c r="B241" s="336"/>
    </row>
    <row r="242" ht="12">
      <c r="A242" s="335"/>
    </row>
    <row r="243" ht="12">
      <c r="A243" s="334"/>
    </row>
    <row r="244" ht="12">
      <c r="A244" s="335"/>
    </row>
    <row r="245" spans="1:2" ht="12">
      <c r="A245" s="334"/>
      <c r="B245" s="333"/>
    </row>
    <row r="246" spans="2:4" ht="12">
      <c r="B246" s="325"/>
      <c r="C246" s="322"/>
      <c r="D246" s="322"/>
    </row>
    <row r="247" spans="2:4" ht="12">
      <c r="B247" s="325"/>
      <c r="C247" s="322"/>
      <c r="D247" s="322"/>
    </row>
    <row r="248" spans="2:4" ht="12">
      <c r="B248" s="325"/>
      <c r="C248" s="322"/>
      <c r="D248" s="322"/>
    </row>
    <row r="251" spans="2:4" ht="12">
      <c r="B251" s="325"/>
      <c r="C251" s="322"/>
      <c r="D251" s="322"/>
    </row>
    <row r="252" ht="12">
      <c r="B252" s="325"/>
    </row>
    <row r="253" spans="2:4" ht="12.75" customHeight="1">
      <c r="B253" s="325"/>
      <c r="C253" s="322"/>
      <c r="D253" s="322"/>
    </row>
    <row r="254" spans="2:4" ht="12">
      <c r="B254" s="325"/>
      <c r="C254" s="322"/>
      <c r="D254" s="322"/>
    </row>
    <row r="255" spans="2:4" ht="12">
      <c r="B255" s="325"/>
      <c r="C255" s="322"/>
      <c r="D255" s="322"/>
    </row>
    <row r="256" spans="2:4" ht="12">
      <c r="B256" s="325"/>
      <c r="C256" s="322"/>
      <c r="D256" s="322"/>
    </row>
    <row r="257" spans="2:4" ht="12">
      <c r="B257" s="325"/>
      <c r="C257" s="322"/>
      <c r="D257" s="322"/>
    </row>
    <row r="258" spans="2:4" ht="12">
      <c r="B258" s="325"/>
      <c r="C258" s="322"/>
      <c r="D258" s="322"/>
    </row>
    <row r="259" spans="2:4" ht="12">
      <c r="B259" s="325"/>
      <c r="C259" s="322"/>
      <c r="D259" s="322"/>
    </row>
    <row r="260" spans="2:4" ht="12">
      <c r="B260" s="325"/>
      <c r="C260" s="322"/>
      <c r="D260" s="322"/>
    </row>
    <row r="261" spans="2:4" ht="12">
      <c r="B261" s="325"/>
      <c r="C261" s="322"/>
      <c r="D261" s="322"/>
    </row>
    <row r="262" spans="2:4" ht="12">
      <c r="B262" s="325"/>
      <c r="C262" s="322"/>
      <c r="D262" s="322"/>
    </row>
    <row r="263" spans="2:4" ht="12">
      <c r="B263" s="325"/>
      <c r="C263" s="322"/>
      <c r="D263" s="322"/>
    </row>
    <row r="264" spans="2:4" ht="12">
      <c r="B264" s="325"/>
      <c r="C264" s="322"/>
      <c r="D264" s="322"/>
    </row>
    <row r="265" spans="2:4" ht="12">
      <c r="B265" s="325"/>
      <c r="C265" s="322"/>
      <c r="D265" s="322"/>
    </row>
    <row r="266" spans="2:4" ht="12">
      <c r="B266" s="325"/>
      <c r="C266" s="322"/>
      <c r="D266" s="322"/>
    </row>
    <row r="269" spans="2:4" ht="12">
      <c r="B269" s="325"/>
      <c r="C269" s="322"/>
      <c r="D269" s="322"/>
    </row>
    <row r="270" ht="12">
      <c r="B270" s="325"/>
    </row>
    <row r="271" spans="2:4" ht="12">
      <c r="B271" s="325"/>
      <c r="C271" s="322"/>
      <c r="D271" s="322"/>
    </row>
    <row r="272" spans="2:4" ht="12">
      <c r="B272" s="325"/>
      <c r="C272" s="322"/>
      <c r="D272" s="322"/>
    </row>
    <row r="273" spans="2:4" ht="12">
      <c r="B273" s="325"/>
      <c r="C273" s="322"/>
      <c r="D273" s="322"/>
    </row>
    <row r="274" spans="2:4" ht="12.75" customHeight="1">
      <c r="B274" s="325"/>
      <c r="C274" s="322"/>
      <c r="D274" s="322"/>
    </row>
    <row r="275" spans="2:4" ht="12">
      <c r="B275" s="325"/>
      <c r="C275" s="322"/>
      <c r="D275" s="322"/>
    </row>
    <row r="276" spans="2:4" ht="12">
      <c r="B276" s="325"/>
      <c r="C276" s="322"/>
      <c r="D276" s="322"/>
    </row>
    <row r="277" spans="2:4" ht="12">
      <c r="B277" s="325"/>
      <c r="C277" s="322"/>
      <c r="D277" s="322"/>
    </row>
    <row r="278" spans="2:4" ht="12">
      <c r="B278" s="325"/>
      <c r="C278" s="322"/>
      <c r="D278" s="322"/>
    </row>
    <row r="279" spans="2:4" ht="12">
      <c r="B279" s="325"/>
      <c r="C279" s="322"/>
      <c r="D279" s="322"/>
    </row>
    <row r="280" spans="2:4" ht="12">
      <c r="B280" s="325"/>
      <c r="C280" s="322"/>
      <c r="D280" s="322"/>
    </row>
    <row r="283" spans="2:4" ht="12">
      <c r="B283" s="325"/>
      <c r="C283" s="322"/>
      <c r="D283" s="322"/>
    </row>
    <row r="284" ht="12.75" customHeight="1">
      <c r="B284" s="325"/>
    </row>
    <row r="285" spans="2:4" ht="12">
      <c r="B285" s="325"/>
      <c r="C285" s="322"/>
      <c r="D285" s="322"/>
    </row>
    <row r="286" spans="2:4" ht="12">
      <c r="B286" s="325"/>
      <c r="C286" s="322"/>
      <c r="D286" s="322"/>
    </row>
    <row r="287" spans="2:4" ht="12">
      <c r="B287" s="325"/>
      <c r="C287" s="322"/>
      <c r="D287" s="322"/>
    </row>
    <row r="288" ht="12">
      <c r="B288" s="325"/>
    </row>
    <row r="289" spans="2:4" ht="12">
      <c r="B289" s="325"/>
      <c r="C289" s="322"/>
      <c r="D289" s="322"/>
    </row>
    <row r="290" spans="2:4" ht="12">
      <c r="B290" s="325"/>
      <c r="C290" s="322"/>
      <c r="D290" s="322"/>
    </row>
    <row r="291" spans="2:4" ht="12">
      <c r="B291" s="325"/>
      <c r="C291" s="322"/>
      <c r="D291" s="322"/>
    </row>
    <row r="292" ht="12">
      <c r="B292" s="325"/>
    </row>
    <row r="293" ht="12">
      <c r="B293" s="325"/>
    </row>
    <row r="294" ht="12">
      <c r="B294" s="325"/>
    </row>
    <row r="295" ht="12">
      <c r="B295" s="325"/>
    </row>
    <row r="296" ht="12">
      <c r="B296" s="325"/>
    </row>
    <row r="297" spans="2:4" ht="12.75" customHeight="1">
      <c r="B297" s="325"/>
      <c r="C297" s="322"/>
      <c r="D297" s="322"/>
    </row>
    <row r="298" spans="2:4" ht="12">
      <c r="B298" s="325"/>
      <c r="C298" s="322"/>
      <c r="D298" s="322"/>
    </row>
    <row r="299" spans="2:4" ht="12">
      <c r="B299" s="325"/>
      <c r="C299" s="322"/>
      <c r="D299" s="322"/>
    </row>
    <row r="302" spans="2:4" ht="12">
      <c r="B302" s="325"/>
      <c r="C302" s="322"/>
      <c r="D302" s="322"/>
    </row>
    <row r="303" spans="2:4" ht="12">
      <c r="B303" s="325"/>
      <c r="C303" s="322"/>
      <c r="D303" s="322"/>
    </row>
    <row r="304" spans="2:4" ht="12.75" customHeight="1">
      <c r="B304" s="325"/>
      <c r="C304" s="322"/>
      <c r="D304" s="322"/>
    </row>
    <row r="305" spans="2:4" ht="12">
      <c r="B305" s="325"/>
      <c r="C305" s="322"/>
      <c r="D305" s="322"/>
    </row>
    <row r="306" spans="2:4" ht="12">
      <c r="B306" s="327"/>
      <c r="C306" s="322"/>
      <c r="D306" s="322"/>
    </row>
    <row r="307" spans="2:4" ht="12">
      <c r="B307" s="325"/>
      <c r="C307" s="322"/>
      <c r="D307" s="322"/>
    </row>
    <row r="308" spans="2:4" ht="12">
      <c r="B308" s="325"/>
      <c r="C308" s="322"/>
      <c r="D308" s="322"/>
    </row>
    <row r="309" spans="2:4" ht="12">
      <c r="B309" s="325"/>
      <c r="C309" s="322"/>
      <c r="D309" s="322"/>
    </row>
    <row r="310" spans="2:4" ht="12">
      <c r="B310" s="325"/>
      <c r="C310" s="322"/>
      <c r="D310" s="322"/>
    </row>
    <row r="311" spans="2:4" ht="12">
      <c r="B311" s="325"/>
      <c r="C311" s="322"/>
      <c r="D311" s="322"/>
    </row>
    <row r="312" ht="12">
      <c r="B312" s="325"/>
    </row>
    <row r="313" ht="12">
      <c r="B313" s="326"/>
    </row>
    <row r="314" ht="12">
      <c r="B314" s="326"/>
    </row>
    <row r="316" ht="12">
      <c r="B316" s="325"/>
    </row>
    <row r="320" spans="2:4" ht="12">
      <c r="B320" s="325"/>
      <c r="C320" s="322"/>
      <c r="D320" s="322"/>
    </row>
    <row r="321" spans="3:4" ht="12">
      <c r="C321" s="322"/>
      <c r="D321" s="322"/>
    </row>
    <row r="326" spans="3:4" ht="12.75" customHeight="1">
      <c r="C326" s="322"/>
      <c r="D326" s="322"/>
    </row>
    <row r="327" spans="3:4" ht="12">
      <c r="C327" s="323"/>
      <c r="D327" s="323"/>
    </row>
    <row r="328" spans="2:4" ht="12">
      <c r="B328" s="325"/>
      <c r="C328" s="322"/>
      <c r="D328" s="322"/>
    </row>
    <row r="329" spans="2:4" ht="12">
      <c r="B329" s="325"/>
      <c r="C329" s="322"/>
      <c r="D329" s="322"/>
    </row>
    <row r="330" spans="2:4" ht="12">
      <c r="B330" s="325"/>
      <c r="C330" s="322"/>
      <c r="D330" s="322"/>
    </row>
    <row r="331" spans="2:4" ht="12.75" customHeight="1">
      <c r="B331" s="325"/>
      <c r="C331" s="322"/>
      <c r="D331" s="322"/>
    </row>
    <row r="332" spans="2:4" ht="12">
      <c r="B332" s="325"/>
      <c r="C332" s="322"/>
      <c r="D332" s="322"/>
    </row>
    <row r="333" spans="2:4" ht="12">
      <c r="B333" s="325"/>
      <c r="C333" s="322"/>
      <c r="D333" s="322"/>
    </row>
    <row r="334" spans="2:4" ht="12.75" customHeight="1">
      <c r="B334" s="325"/>
      <c r="C334" s="322"/>
      <c r="D334" s="322"/>
    </row>
    <row r="337" spans="2:4" ht="12">
      <c r="B337" s="325"/>
      <c r="C337" s="322"/>
      <c r="D337" s="322"/>
    </row>
    <row r="338" spans="2:4" ht="12">
      <c r="B338" s="325"/>
      <c r="C338" s="322"/>
      <c r="D338" s="322"/>
    </row>
    <row r="339" spans="2:4" ht="12">
      <c r="B339" s="325"/>
      <c r="C339" s="322"/>
      <c r="D339" s="322"/>
    </row>
    <row r="340" ht="12">
      <c r="B340" s="318"/>
    </row>
    <row r="341" spans="3:4" ht="12">
      <c r="C341" s="316"/>
      <c r="D341" s="316"/>
    </row>
    <row r="342" spans="2:4" ht="12">
      <c r="B342" s="325"/>
      <c r="C342" s="322"/>
      <c r="D342" s="322"/>
    </row>
    <row r="343" spans="2:4" ht="12">
      <c r="B343" s="325"/>
      <c r="C343" s="322"/>
      <c r="D343" s="322"/>
    </row>
    <row r="344" spans="2:4" ht="12">
      <c r="B344" s="325"/>
      <c r="C344" s="322"/>
      <c r="D344" s="322"/>
    </row>
    <row r="345" spans="2:3" ht="12">
      <c r="B345" s="325"/>
      <c r="C345" s="322"/>
    </row>
    <row r="347" spans="2:4" ht="12">
      <c r="B347" s="325"/>
      <c r="C347" s="322"/>
      <c r="D347" s="322"/>
    </row>
    <row r="348" spans="2:4" ht="12">
      <c r="B348" s="325"/>
      <c r="C348" s="322"/>
      <c r="D348" s="322"/>
    </row>
    <row r="349" spans="2:3" ht="12">
      <c r="B349" s="325"/>
      <c r="C349" s="322"/>
    </row>
    <row r="350" spans="2:4" ht="12">
      <c r="B350" s="325"/>
      <c r="C350" s="322"/>
      <c r="D350" s="322"/>
    </row>
    <row r="351" spans="2:4" ht="12">
      <c r="B351" s="325"/>
      <c r="C351" s="322"/>
      <c r="D351" s="322"/>
    </row>
    <row r="352" spans="2:4" ht="12">
      <c r="B352" s="325"/>
      <c r="C352" s="322"/>
      <c r="D352" s="322"/>
    </row>
    <row r="355" spans="2:4" ht="12">
      <c r="B355" s="325"/>
      <c r="C355" s="322"/>
      <c r="D355" s="322"/>
    </row>
    <row r="356" ht="12">
      <c r="B356" s="325"/>
    </row>
    <row r="357" spans="2:4" ht="12">
      <c r="B357" s="329"/>
      <c r="C357" s="322"/>
      <c r="D357" s="322"/>
    </row>
    <row r="358" spans="2:4" ht="12">
      <c r="B358" s="325"/>
      <c r="C358" s="322"/>
      <c r="D358" s="322"/>
    </row>
    <row r="359" spans="2:4" ht="12.75" customHeight="1">
      <c r="B359" s="325"/>
      <c r="C359" s="322"/>
      <c r="D359" s="322"/>
    </row>
    <row r="360" spans="2:4" ht="12">
      <c r="B360" s="325"/>
      <c r="C360" s="323"/>
      <c r="D360" s="323"/>
    </row>
    <row r="361" spans="2:4" ht="12">
      <c r="B361" s="325"/>
      <c r="C361" s="322"/>
      <c r="D361" s="322"/>
    </row>
    <row r="362" spans="2:4" ht="12">
      <c r="B362" s="325"/>
      <c r="C362" s="322"/>
      <c r="D362" s="322"/>
    </row>
    <row r="363" spans="2:4" ht="12">
      <c r="B363" s="325"/>
      <c r="C363" s="322"/>
      <c r="D363" s="322"/>
    </row>
    <row r="364" spans="2:4" ht="12">
      <c r="B364" s="325"/>
      <c r="C364" s="322"/>
      <c r="D364" s="322"/>
    </row>
    <row r="365" spans="2:4" ht="12">
      <c r="B365" s="325"/>
      <c r="C365" s="322"/>
      <c r="D365" s="322"/>
    </row>
    <row r="366" spans="2:4" ht="12">
      <c r="B366" s="325"/>
      <c r="C366" s="322"/>
      <c r="D366" s="322"/>
    </row>
    <row r="367" ht="12">
      <c r="B367" s="325"/>
    </row>
    <row r="368" spans="2:4" ht="12">
      <c r="B368" s="325"/>
      <c r="C368" s="322"/>
      <c r="D368" s="322"/>
    </row>
    <row r="369" spans="2:4" ht="12">
      <c r="B369" s="325"/>
      <c r="C369" s="322"/>
      <c r="D369" s="322"/>
    </row>
    <row r="370" ht="12">
      <c r="B370" s="325"/>
    </row>
    <row r="371" spans="2:4" ht="12">
      <c r="B371" s="325"/>
      <c r="C371" s="322"/>
      <c r="D371" s="322"/>
    </row>
    <row r="372" spans="2:4" ht="12">
      <c r="B372" s="330"/>
      <c r="C372" s="322"/>
      <c r="D372" s="322"/>
    </row>
    <row r="373" spans="2:4" ht="12">
      <c r="B373" s="330"/>
      <c r="C373" s="322"/>
      <c r="D373" s="322"/>
    </row>
    <row r="374" spans="2:4" ht="12">
      <c r="B374" s="330"/>
      <c r="C374" s="322"/>
      <c r="D374" s="322"/>
    </row>
    <row r="375" spans="2:4" ht="12">
      <c r="B375" s="325"/>
      <c r="C375" s="323"/>
      <c r="D375" s="323"/>
    </row>
    <row r="376" spans="2:4" ht="12">
      <c r="B376" s="325"/>
      <c r="C376" s="322"/>
      <c r="D376" s="322"/>
    </row>
    <row r="377" spans="2:4" ht="12">
      <c r="B377" s="325"/>
      <c r="C377" s="322"/>
      <c r="D377" s="322"/>
    </row>
    <row r="378" spans="2:4" ht="12">
      <c r="B378" s="325"/>
      <c r="C378" s="322"/>
      <c r="D378" s="322"/>
    </row>
    <row r="379" spans="2:4" ht="12">
      <c r="B379" s="325"/>
      <c r="C379" s="322"/>
      <c r="D379" s="322"/>
    </row>
    <row r="380" spans="2:4" ht="12">
      <c r="B380" s="325"/>
      <c r="C380" s="322"/>
      <c r="D380" s="322"/>
    </row>
    <row r="381" spans="3:4" ht="12">
      <c r="C381" s="323"/>
      <c r="D381" s="323"/>
    </row>
    <row r="382" spans="2:4" ht="12">
      <c r="B382" s="325"/>
      <c r="C382" s="322"/>
      <c r="D382" s="322"/>
    </row>
    <row r="383" spans="2:4" ht="12">
      <c r="B383" s="325"/>
      <c r="C383" s="322"/>
      <c r="D383" s="322"/>
    </row>
    <row r="384" spans="2:3" ht="12">
      <c r="B384" s="325"/>
      <c r="C384" s="322"/>
    </row>
    <row r="385" spans="2:4" ht="12">
      <c r="B385" s="325"/>
      <c r="C385" s="322"/>
      <c r="D385" s="322"/>
    </row>
    <row r="386" spans="2:4" ht="12">
      <c r="B386" s="325"/>
      <c r="C386" s="322"/>
      <c r="D386" s="322"/>
    </row>
    <row r="387" spans="2:4" ht="12">
      <c r="B387" s="325"/>
      <c r="C387" s="322"/>
      <c r="D387" s="322"/>
    </row>
    <row r="388" ht="12">
      <c r="B388" s="325"/>
    </row>
    <row r="389" spans="2:4" ht="12">
      <c r="B389" s="325"/>
      <c r="C389" s="322"/>
      <c r="D389" s="322"/>
    </row>
    <row r="390" spans="2:4" ht="12">
      <c r="B390" s="325"/>
      <c r="C390" s="322"/>
      <c r="D390" s="322"/>
    </row>
    <row r="391" spans="2:4" ht="12">
      <c r="B391" s="325"/>
      <c r="C391" s="322"/>
      <c r="D391" s="322"/>
    </row>
    <row r="392" spans="2:4" ht="12">
      <c r="B392" s="325"/>
      <c r="C392" s="322"/>
      <c r="D392" s="322"/>
    </row>
    <row r="393" spans="1:4" ht="12">
      <c r="A393" s="321"/>
      <c r="B393" s="330"/>
      <c r="C393" s="322"/>
      <c r="D393" s="322"/>
    </row>
    <row r="394" spans="1:4" ht="12">
      <c r="A394" s="321"/>
      <c r="B394" s="330"/>
      <c r="C394" s="322"/>
      <c r="D394" s="322"/>
    </row>
    <row r="395" spans="1:4" ht="12">
      <c r="A395" s="321"/>
      <c r="B395" s="330"/>
      <c r="C395" s="322"/>
      <c r="D395" s="322"/>
    </row>
    <row r="396" spans="1:2" ht="12">
      <c r="A396" s="321"/>
      <c r="B396" s="325"/>
    </row>
    <row r="397" spans="1:4" ht="12.75" customHeight="1">
      <c r="A397" s="321"/>
      <c r="B397" s="325"/>
      <c r="C397" s="322"/>
      <c r="D397" s="322"/>
    </row>
    <row r="398" spans="1:4" ht="12">
      <c r="A398" s="321"/>
      <c r="B398" s="325"/>
      <c r="C398" s="322"/>
      <c r="D398" s="322"/>
    </row>
    <row r="399" spans="1:2" ht="12">
      <c r="A399" s="321"/>
      <c r="B399" s="332"/>
    </row>
    <row r="400" spans="1:4" ht="12">
      <c r="A400" s="321"/>
      <c r="B400" s="325"/>
      <c r="C400" s="322"/>
      <c r="D400" s="322"/>
    </row>
    <row r="401" spans="1:4" ht="12">
      <c r="A401" s="321"/>
      <c r="B401" s="325"/>
      <c r="C401" s="322"/>
      <c r="D401" s="322"/>
    </row>
    <row r="402" spans="1:3" ht="12">
      <c r="A402" s="321"/>
      <c r="B402" s="325"/>
      <c r="C402" s="322"/>
    </row>
    <row r="403" spans="1:4" ht="12">
      <c r="A403" s="321"/>
      <c r="C403" s="323"/>
      <c r="D403" s="323"/>
    </row>
    <row r="404" spans="1:4" ht="12">
      <c r="A404" s="321"/>
      <c r="B404" s="325"/>
      <c r="C404" s="322"/>
      <c r="D404" s="322"/>
    </row>
    <row r="405" spans="1:4" ht="12">
      <c r="A405" s="321"/>
      <c r="B405" s="325"/>
      <c r="C405" s="322"/>
      <c r="D405" s="322"/>
    </row>
    <row r="406" spans="1:4" ht="12">
      <c r="A406" s="321"/>
      <c r="C406" s="323"/>
      <c r="D406" s="323"/>
    </row>
    <row r="407" spans="1:4" ht="12">
      <c r="A407" s="321"/>
      <c r="B407" s="325"/>
      <c r="C407" s="322"/>
      <c r="D407" s="322"/>
    </row>
    <row r="408" spans="1:4" ht="12">
      <c r="A408" s="321"/>
      <c r="B408" s="325"/>
      <c r="C408" s="322"/>
      <c r="D408" s="322"/>
    </row>
    <row r="409" spans="1:4" ht="12">
      <c r="A409" s="321"/>
      <c r="B409" s="325"/>
      <c r="C409" s="322"/>
      <c r="D409" s="322"/>
    </row>
    <row r="410" spans="1:4" ht="12">
      <c r="A410" s="321"/>
      <c r="B410" s="325"/>
      <c r="C410" s="322"/>
      <c r="D410" s="322"/>
    </row>
    <row r="411" spans="1:4" ht="12">
      <c r="A411" s="321"/>
      <c r="B411" s="325"/>
      <c r="C411" s="322"/>
      <c r="D411" s="322"/>
    </row>
    <row r="412" spans="1:4" ht="12">
      <c r="A412" s="321"/>
      <c r="B412" s="325"/>
      <c r="C412" s="322"/>
      <c r="D412" s="322"/>
    </row>
    <row r="413" spans="1:4" ht="12">
      <c r="A413" s="321"/>
      <c r="C413" s="328"/>
      <c r="D413" s="328"/>
    </row>
    <row r="414" spans="1:4" ht="12">
      <c r="A414" s="321"/>
      <c r="B414" s="325"/>
      <c r="C414" s="322"/>
      <c r="D414" s="322"/>
    </row>
    <row r="415" spans="1:4" ht="12">
      <c r="A415" s="321"/>
      <c r="B415" s="325"/>
      <c r="C415" s="322"/>
      <c r="D415" s="322"/>
    </row>
    <row r="416" spans="1:4" ht="12">
      <c r="A416" s="321"/>
      <c r="B416" s="325"/>
      <c r="C416" s="322"/>
      <c r="D416" s="322"/>
    </row>
    <row r="417" spans="1:4" ht="12">
      <c r="A417" s="321"/>
      <c r="B417" s="325"/>
      <c r="C417" s="322"/>
      <c r="D417" s="322"/>
    </row>
    <row r="418" spans="1:4" ht="12">
      <c r="A418" s="321"/>
      <c r="B418" s="325"/>
      <c r="C418" s="322"/>
      <c r="D418" s="322"/>
    </row>
    <row r="419" spans="1:4" ht="12">
      <c r="A419" s="321"/>
      <c r="B419" s="325"/>
      <c r="C419" s="322"/>
      <c r="D419" s="322"/>
    </row>
    <row r="420" spans="1:4" ht="12">
      <c r="A420" s="321"/>
      <c r="B420" s="325"/>
      <c r="C420" s="322"/>
      <c r="D420" s="322"/>
    </row>
    <row r="421" spans="1:4" ht="13.8">
      <c r="A421" s="321"/>
      <c r="B421" s="325"/>
      <c r="C421" s="331"/>
      <c r="D421" s="331"/>
    </row>
    <row r="422" spans="1:4" ht="13.8">
      <c r="A422" s="321"/>
      <c r="B422" s="325"/>
      <c r="C422" s="331"/>
      <c r="D422" s="331"/>
    </row>
    <row r="423" spans="1:4" ht="13.8">
      <c r="A423" s="321"/>
      <c r="B423" s="325"/>
      <c r="C423" s="331"/>
      <c r="D423" s="331"/>
    </row>
    <row r="424" spans="1:4" ht="13.8">
      <c r="A424" s="321"/>
      <c r="B424" s="325"/>
      <c r="C424" s="331"/>
      <c r="D424" s="331"/>
    </row>
    <row r="425" spans="1:4" ht="13.8">
      <c r="A425" s="321"/>
      <c r="B425" s="325"/>
      <c r="C425" s="331"/>
      <c r="D425" s="331"/>
    </row>
    <row r="426" spans="1:4" ht="12">
      <c r="A426" s="321"/>
      <c r="B426" s="321"/>
      <c r="C426" s="324"/>
      <c r="D426" s="324"/>
    </row>
    <row r="427" spans="1:4" ht="12.75" customHeight="1">
      <c r="A427" s="321"/>
      <c r="B427" s="325"/>
      <c r="C427" s="322"/>
      <c r="D427" s="322"/>
    </row>
    <row r="428" spans="1:4" ht="12">
      <c r="A428" s="321"/>
      <c r="B428" s="325"/>
      <c r="C428" s="328"/>
      <c r="D428" s="328"/>
    </row>
    <row r="429" spans="1:4" ht="12">
      <c r="A429" s="321"/>
      <c r="B429" s="325"/>
      <c r="C429" s="323"/>
      <c r="D429" s="323"/>
    </row>
    <row r="430" spans="1:4" ht="12">
      <c r="A430" s="321"/>
      <c r="B430" s="329"/>
      <c r="C430" s="322"/>
      <c r="D430" s="322"/>
    </row>
    <row r="431" spans="1:2" ht="12">
      <c r="A431" s="321"/>
      <c r="B431" s="325"/>
    </row>
    <row r="432" spans="1:4" ht="12">
      <c r="A432" s="321"/>
      <c r="B432" s="321"/>
      <c r="C432" s="322"/>
      <c r="D432" s="322"/>
    </row>
    <row r="433" spans="1:4" ht="12">
      <c r="A433" s="321"/>
      <c r="B433" s="325"/>
      <c r="C433" s="322"/>
      <c r="D433" s="322"/>
    </row>
    <row r="434" spans="1:4" ht="12">
      <c r="A434" s="321"/>
      <c r="B434" s="325"/>
      <c r="C434" s="328"/>
      <c r="D434" s="328"/>
    </row>
    <row r="435" spans="1:4" ht="12">
      <c r="A435" s="321"/>
      <c r="B435" s="325"/>
      <c r="C435" s="323"/>
      <c r="D435" s="323"/>
    </row>
    <row r="436" spans="1:4" ht="12">
      <c r="A436" s="321"/>
      <c r="B436" s="329"/>
      <c r="C436" s="322"/>
      <c r="D436" s="322"/>
    </row>
    <row r="437" spans="1:2" ht="12">
      <c r="A437" s="321"/>
      <c r="B437" s="325"/>
    </row>
    <row r="438" spans="1:4" ht="12">
      <c r="A438" s="321"/>
      <c r="B438" s="321"/>
      <c r="C438" s="322"/>
      <c r="D438" s="322"/>
    </row>
    <row r="439" spans="1:4" ht="12">
      <c r="A439" s="321"/>
      <c r="B439" s="325"/>
      <c r="C439" s="322"/>
      <c r="D439" s="322"/>
    </row>
    <row r="440" spans="1:4" ht="12">
      <c r="A440" s="321"/>
      <c r="B440" s="325"/>
      <c r="C440" s="322"/>
      <c r="D440" s="322"/>
    </row>
    <row r="441" spans="1:2" ht="12">
      <c r="A441" s="321"/>
      <c r="B441" s="321"/>
    </row>
    <row r="442" spans="1:4" ht="12">
      <c r="A442" s="321"/>
      <c r="B442" s="325"/>
      <c r="C442" s="322"/>
      <c r="D442" s="322"/>
    </row>
    <row r="443" spans="1:4" ht="12">
      <c r="A443" s="321"/>
      <c r="B443" s="325"/>
      <c r="C443" s="322"/>
      <c r="D443" s="322"/>
    </row>
    <row r="444" spans="1:3" ht="12">
      <c r="A444" s="321"/>
      <c r="B444" s="325"/>
      <c r="C444" s="322"/>
    </row>
    <row r="445" spans="1:4" ht="12">
      <c r="A445" s="321"/>
      <c r="B445" s="321"/>
      <c r="C445" s="322"/>
      <c r="D445" s="322"/>
    </row>
    <row r="446" spans="1:4" ht="12">
      <c r="A446" s="321"/>
      <c r="B446" s="325"/>
      <c r="C446" s="322"/>
      <c r="D446" s="322"/>
    </row>
    <row r="447" spans="1:4" ht="12">
      <c r="A447" s="321"/>
      <c r="B447" s="325"/>
      <c r="C447" s="322"/>
      <c r="D447" s="322"/>
    </row>
    <row r="448" spans="1:4" ht="12">
      <c r="A448" s="321"/>
      <c r="B448" s="321"/>
      <c r="C448" s="322"/>
      <c r="D448" s="322"/>
    </row>
    <row r="449" spans="1:4" ht="12">
      <c r="A449" s="321"/>
      <c r="B449" s="330"/>
      <c r="C449" s="322"/>
      <c r="D449" s="322"/>
    </row>
    <row r="450" spans="1:4" ht="12">
      <c r="A450" s="321"/>
      <c r="B450" s="330"/>
      <c r="C450" s="322"/>
      <c r="D450" s="322"/>
    </row>
    <row r="451" spans="1:4" ht="12">
      <c r="A451" s="321"/>
      <c r="B451" s="330"/>
      <c r="C451" s="322"/>
      <c r="D451" s="322"/>
    </row>
    <row r="452" spans="1:2" ht="12">
      <c r="A452" s="321"/>
      <c r="B452" s="321"/>
    </row>
    <row r="453" spans="1:4" ht="12">
      <c r="A453" s="321"/>
      <c r="B453" s="325"/>
      <c r="C453" s="322"/>
      <c r="D453" s="322"/>
    </row>
    <row r="454" spans="1:4" ht="12">
      <c r="A454" s="321"/>
      <c r="B454" s="325"/>
      <c r="C454" s="322"/>
      <c r="D454" s="322"/>
    </row>
    <row r="455" spans="1:2" ht="12">
      <c r="A455" s="321"/>
      <c r="B455" s="325"/>
    </row>
    <row r="456" spans="1:4" ht="12">
      <c r="A456" s="321"/>
      <c r="B456" s="321"/>
      <c r="C456" s="324"/>
      <c r="D456" s="324"/>
    </row>
    <row r="457" spans="1:4" ht="12">
      <c r="A457" s="321"/>
      <c r="B457" s="325"/>
      <c r="C457" s="322"/>
      <c r="D457" s="322"/>
    </row>
    <row r="458" spans="1:4" ht="12">
      <c r="A458" s="321"/>
      <c r="B458" s="325"/>
      <c r="C458" s="328"/>
      <c r="D458" s="328"/>
    </row>
    <row r="459" spans="1:4" ht="12.75" customHeight="1">
      <c r="A459" s="321"/>
      <c r="B459" s="325"/>
      <c r="C459" s="323"/>
      <c r="D459" s="323"/>
    </row>
    <row r="460" spans="1:4" ht="12">
      <c r="A460" s="321"/>
      <c r="B460" s="329"/>
      <c r="C460" s="322"/>
      <c r="D460" s="322"/>
    </row>
    <row r="461" spans="1:2" ht="12">
      <c r="A461" s="321"/>
      <c r="B461" s="325"/>
    </row>
    <row r="462" spans="1:4" ht="12">
      <c r="A462" s="321"/>
      <c r="B462" s="321"/>
      <c r="C462" s="322"/>
      <c r="D462" s="322"/>
    </row>
    <row r="463" spans="1:4" ht="12">
      <c r="A463" s="321"/>
      <c r="C463" s="328"/>
      <c r="D463" s="328"/>
    </row>
    <row r="464" spans="1:4" ht="12">
      <c r="A464" s="321"/>
      <c r="B464" s="321"/>
      <c r="C464" s="322"/>
      <c r="D464" s="322"/>
    </row>
    <row r="465" ht="12">
      <c r="A465" s="321"/>
    </row>
    <row r="466" ht="12">
      <c r="A466" s="321"/>
    </row>
    <row r="467" ht="12">
      <c r="A467" s="321"/>
    </row>
    <row r="468" ht="12">
      <c r="A468" s="321"/>
    </row>
    <row r="469" spans="1:4" ht="12">
      <c r="A469" s="321"/>
      <c r="B469" s="325"/>
      <c r="C469" s="322"/>
      <c r="D469" s="322"/>
    </row>
    <row r="470" spans="1:4" ht="12">
      <c r="A470" s="321"/>
      <c r="B470" s="325"/>
      <c r="C470" s="322"/>
      <c r="D470" s="322"/>
    </row>
    <row r="471" spans="1:4" ht="12.75" customHeight="1">
      <c r="A471" s="321"/>
      <c r="B471" s="325"/>
      <c r="C471" s="322"/>
      <c r="D471" s="322"/>
    </row>
    <row r="472" spans="1:4" ht="12">
      <c r="A472" s="321"/>
      <c r="B472" s="321"/>
      <c r="C472" s="322"/>
      <c r="D472" s="322"/>
    </row>
    <row r="473" spans="1:4" ht="12">
      <c r="A473" s="321"/>
      <c r="B473" s="325"/>
      <c r="C473" s="322"/>
      <c r="D473" s="322"/>
    </row>
    <row r="474" spans="1:4" ht="12">
      <c r="A474" s="321"/>
      <c r="B474" s="325"/>
      <c r="C474" s="322"/>
      <c r="D474" s="322"/>
    </row>
    <row r="475" spans="1:3" ht="12">
      <c r="A475" s="321"/>
      <c r="B475" s="325"/>
      <c r="C475" s="322"/>
    </row>
    <row r="476" ht="12">
      <c r="A476" s="321"/>
    </row>
    <row r="477" spans="1:4" ht="12">
      <c r="A477" s="321"/>
      <c r="B477" s="325"/>
      <c r="C477" s="322"/>
      <c r="D477" s="322"/>
    </row>
    <row r="478" spans="1:4" ht="12">
      <c r="A478" s="321"/>
      <c r="B478" s="325"/>
      <c r="C478" s="322"/>
      <c r="D478" s="322"/>
    </row>
    <row r="479" spans="1:3" ht="12">
      <c r="A479" s="321"/>
      <c r="B479" s="325"/>
      <c r="C479" s="322"/>
    </row>
    <row r="480" spans="1:4" ht="12">
      <c r="A480" s="321"/>
      <c r="B480" s="321"/>
      <c r="C480" s="322"/>
      <c r="D480" s="322"/>
    </row>
    <row r="481" spans="1:4" ht="12.75" customHeight="1">
      <c r="A481" s="321"/>
      <c r="B481" s="325"/>
      <c r="C481" s="322"/>
      <c r="D481" s="322"/>
    </row>
    <row r="482" spans="1:4" ht="12">
      <c r="A482" s="321"/>
      <c r="B482" s="325"/>
      <c r="C482" s="322"/>
      <c r="D482" s="322"/>
    </row>
    <row r="483" spans="1:4" ht="12">
      <c r="A483" s="321"/>
      <c r="B483" s="321"/>
      <c r="C483" s="324"/>
      <c r="D483" s="324"/>
    </row>
    <row r="484" spans="1:4" ht="12">
      <c r="A484" s="321"/>
      <c r="B484" s="325"/>
      <c r="C484" s="322"/>
      <c r="D484" s="322"/>
    </row>
    <row r="485" spans="1:4" ht="12">
      <c r="A485" s="321"/>
      <c r="B485" s="325"/>
      <c r="C485" s="322"/>
      <c r="D485" s="322"/>
    </row>
    <row r="486" spans="1:2" ht="12">
      <c r="A486" s="321"/>
      <c r="B486" s="321"/>
    </row>
    <row r="487" spans="1:2" ht="12">
      <c r="A487" s="321"/>
      <c r="B487" s="321"/>
    </row>
    <row r="488" spans="1:4" ht="12">
      <c r="A488" s="321"/>
      <c r="B488" s="321"/>
      <c r="C488" s="322"/>
      <c r="D488" s="322"/>
    </row>
    <row r="489" spans="1:2" ht="12">
      <c r="A489" s="321"/>
      <c r="B489" s="321"/>
    </row>
    <row r="490" spans="1:4" ht="12">
      <c r="A490" s="321"/>
      <c r="B490" s="321"/>
      <c r="C490" s="322"/>
      <c r="D490" s="322"/>
    </row>
    <row r="491" spans="1:4" ht="12">
      <c r="A491" s="321"/>
      <c r="B491" s="321"/>
      <c r="C491" s="323"/>
      <c r="D491" s="323"/>
    </row>
    <row r="492" spans="1:2" ht="12">
      <c r="A492" s="321"/>
      <c r="B492" s="321"/>
    </row>
    <row r="493" spans="1:4" ht="12">
      <c r="A493" s="321"/>
      <c r="B493" s="325"/>
      <c r="C493" s="322"/>
      <c r="D493" s="322"/>
    </row>
    <row r="494" spans="1:4" ht="12">
      <c r="A494" s="321"/>
      <c r="B494" s="325"/>
      <c r="C494" s="322"/>
      <c r="D494" s="322"/>
    </row>
    <row r="495" spans="1:3" ht="12">
      <c r="A495" s="321"/>
      <c r="B495" s="325"/>
      <c r="C495" s="322"/>
    </row>
    <row r="496" spans="1:4" ht="12">
      <c r="A496" s="321"/>
      <c r="B496" s="321"/>
      <c r="C496" s="322"/>
      <c r="D496" s="322"/>
    </row>
    <row r="497" spans="1:4" ht="12">
      <c r="A497" s="321"/>
      <c r="B497" s="325"/>
      <c r="C497" s="322"/>
      <c r="D497" s="322"/>
    </row>
    <row r="498" spans="1:4" ht="12">
      <c r="A498" s="321"/>
      <c r="B498" s="325"/>
      <c r="C498" s="322"/>
      <c r="D498" s="322"/>
    </row>
    <row r="499" spans="1:4" ht="12">
      <c r="A499" s="321"/>
      <c r="B499" s="321"/>
      <c r="C499" s="322"/>
      <c r="D499" s="322"/>
    </row>
    <row r="500" spans="1:4" ht="12">
      <c r="A500" s="321"/>
      <c r="B500" s="321"/>
      <c r="C500" s="322"/>
      <c r="D500" s="322"/>
    </row>
    <row r="501" spans="1:4" ht="12">
      <c r="A501" s="321"/>
      <c r="B501" s="325"/>
      <c r="C501" s="322"/>
      <c r="D501" s="322"/>
    </row>
    <row r="502" spans="1:4" ht="12">
      <c r="A502" s="321"/>
      <c r="B502" s="321"/>
      <c r="C502" s="322"/>
      <c r="D502" s="322"/>
    </row>
    <row r="503" spans="1:4" ht="12">
      <c r="A503" s="321"/>
      <c r="B503" s="325"/>
      <c r="C503" s="322"/>
      <c r="D503" s="322"/>
    </row>
    <row r="504" spans="1:4" ht="12">
      <c r="A504" s="321"/>
      <c r="B504" s="325"/>
      <c r="C504" s="322"/>
      <c r="D504" s="322"/>
    </row>
    <row r="505" spans="1:3" ht="12">
      <c r="A505" s="321"/>
      <c r="B505" s="325"/>
      <c r="C505" s="322"/>
    </row>
    <row r="506" spans="1:4" ht="12">
      <c r="A506" s="321"/>
      <c r="B506" s="321"/>
      <c r="C506" s="322"/>
      <c r="D506" s="322"/>
    </row>
    <row r="507" spans="1:4" ht="12">
      <c r="A507" s="321"/>
      <c r="B507" s="325"/>
      <c r="C507" s="322"/>
      <c r="D507" s="322"/>
    </row>
    <row r="508" spans="1:4" ht="12">
      <c r="A508" s="321"/>
      <c r="B508" s="325"/>
      <c r="C508" s="322"/>
      <c r="D508" s="322"/>
    </row>
    <row r="509" spans="1:4" ht="12.75" customHeight="1">
      <c r="A509" s="321"/>
      <c r="B509" s="325"/>
      <c r="C509" s="322"/>
      <c r="D509" s="322"/>
    </row>
    <row r="510" spans="1:4" ht="12">
      <c r="A510" s="321"/>
      <c r="B510" s="325"/>
      <c r="C510" s="322"/>
      <c r="D510" s="322"/>
    </row>
    <row r="511" spans="1:4" ht="12">
      <c r="A511" s="321"/>
      <c r="B511" s="325"/>
      <c r="C511" s="322"/>
      <c r="D511" s="322"/>
    </row>
    <row r="512" spans="1:4" ht="12">
      <c r="A512" s="321"/>
      <c r="B512" s="327"/>
      <c r="C512" s="322"/>
      <c r="D512" s="322"/>
    </row>
    <row r="513" spans="1:4" ht="12">
      <c r="A513" s="321"/>
      <c r="B513" s="325"/>
      <c r="C513" s="322"/>
      <c r="D513" s="322"/>
    </row>
    <row r="514" spans="1:4" ht="12">
      <c r="A514" s="321"/>
      <c r="B514" s="325"/>
      <c r="C514" s="322"/>
      <c r="D514" s="322"/>
    </row>
    <row r="515" spans="1:4" ht="12.75" customHeight="1">
      <c r="A515" s="321"/>
      <c r="B515" s="325"/>
      <c r="C515" s="322"/>
      <c r="D515" s="322"/>
    </row>
    <row r="516" spans="1:4" ht="12">
      <c r="A516" s="321"/>
      <c r="B516" s="325"/>
      <c r="C516" s="322"/>
      <c r="D516" s="322"/>
    </row>
    <row r="517" spans="1:4" ht="12">
      <c r="A517" s="321"/>
      <c r="B517" s="325"/>
      <c r="C517" s="322"/>
      <c r="D517" s="322"/>
    </row>
    <row r="518" spans="1:2" ht="12">
      <c r="A518" s="321"/>
      <c r="B518" s="325"/>
    </row>
    <row r="519" spans="1:4" ht="12">
      <c r="A519" s="321"/>
      <c r="C519" s="322"/>
      <c r="D519" s="322"/>
    </row>
    <row r="520" ht="12">
      <c r="A520" s="321"/>
    </row>
    <row r="521" ht="12">
      <c r="A521" s="321"/>
    </row>
    <row r="522" ht="12">
      <c r="A522" s="321"/>
    </row>
    <row r="523" ht="12">
      <c r="A523" s="321"/>
    </row>
    <row r="524" spans="1:4" ht="12">
      <c r="A524" s="321"/>
      <c r="B524" s="325"/>
      <c r="C524" s="322"/>
      <c r="D524" s="322"/>
    </row>
    <row r="525" spans="1:2" ht="12">
      <c r="A525" s="321"/>
      <c r="B525" s="326"/>
    </row>
    <row r="526" spans="1:2" ht="12">
      <c r="A526" s="321"/>
      <c r="B526" s="326"/>
    </row>
    <row r="527" ht="12">
      <c r="A527" s="321"/>
    </row>
    <row r="528" spans="1:2" ht="12">
      <c r="A528" s="321"/>
      <c r="B528" s="325"/>
    </row>
    <row r="529" spans="1:4" ht="12">
      <c r="A529" s="321"/>
      <c r="B529" s="325"/>
      <c r="D529" s="322"/>
    </row>
    <row r="530" spans="1:4" ht="12">
      <c r="A530" s="321"/>
      <c r="B530" s="325"/>
      <c r="C530" s="322"/>
      <c r="D530" s="322"/>
    </row>
    <row r="531" ht="12">
      <c r="A531" s="321"/>
    </row>
    <row r="532" ht="12">
      <c r="A532" s="321"/>
    </row>
    <row r="533" ht="12">
      <c r="A533" s="321"/>
    </row>
    <row r="534" ht="12">
      <c r="A534" s="321"/>
    </row>
    <row r="535" ht="12.75" customHeight="1">
      <c r="A535" s="321"/>
    </row>
    <row r="536" spans="1:4" ht="12">
      <c r="A536" s="321"/>
      <c r="B536" s="321"/>
      <c r="C536" s="322"/>
      <c r="D536" s="322"/>
    </row>
    <row r="537" spans="1:4" ht="12">
      <c r="A537" s="321"/>
      <c r="B537" s="321"/>
      <c r="C537" s="322"/>
      <c r="D537" s="322"/>
    </row>
    <row r="538" spans="1:2" ht="12">
      <c r="A538" s="321"/>
      <c r="B538" s="321"/>
    </row>
    <row r="539" spans="1:4" ht="12">
      <c r="A539" s="321"/>
      <c r="B539" s="321"/>
      <c r="C539" s="322"/>
      <c r="D539" s="322"/>
    </row>
    <row r="540" spans="1:4" ht="12">
      <c r="A540" s="321"/>
      <c r="B540" s="321"/>
      <c r="C540" s="322"/>
      <c r="D540" s="322"/>
    </row>
    <row r="541" spans="1:4" ht="12">
      <c r="A541" s="321"/>
      <c r="B541" s="321"/>
      <c r="C541" s="322"/>
      <c r="D541" s="322"/>
    </row>
    <row r="542" spans="1:2" ht="12.75" customHeight="1">
      <c r="A542" s="321"/>
      <c r="B542" s="321"/>
    </row>
    <row r="543" spans="1:4" ht="12">
      <c r="A543" s="321"/>
      <c r="B543" s="321"/>
      <c r="C543" s="322"/>
      <c r="D543" s="322"/>
    </row>
    <row r="544" spans="1:4" ht="12">
      <c r="A544" s="321"/>
      <c r="B544" s="321"/>
      <c r="C544" s="322"/>
      <c r="D544" s="322"/>
    </row>
    <row r="545" spans="1:4" ht="12">
      <c r="A545" s="321"/>
      <c r="B545" s="321"/>
      <c r="C545" s="322"/>
      <c r="D545" s="322"/>
    </row>
    <row r="546" spans="1:2" ht="12">
      <c r="A546" s="321"/>
      <c r="B546" s="321"/>
    </row>
    <row r="547" spans="1:2" ht="12">
      <c r="A547" s="321"/>
      <c r="B547" s="321"/>
    </row>
    <row r="548" spans="1:2" ht="12">
      <c r="A548" s="321"/>
      <c r="B548" s="321"/>
    </row>
    <row r="549" spans="1:2" ht="12">
      <c r="A549" s="321"/>
      <c r="B549" s="321"/>
    </row>
    <row r="550" spans="1:2" ht="12.75" customHeight="1">
      <c r="A550" s="321"/>
      <c r="B550" s="321"/>
    </row>
    <row r="551" spans="1:2" ht="12.75" customHeight="1">
      <c r="A551" s="321"/>
      <c r="B551" s="321"/>
    </row>
    <row r="552" spans="1:4" ht="12">
      <c r="A552" s="321"/>
      <c r="B552" s="321"/>
      <c r="C552" s="322"/>
      <c r="D552" s="322"/>
    </row>
    <row r="553" spans="1:2" ht="12">
      <c r="A553" s="321"/>
      <c r="B553" s="321"/>
    </row>
    <row r="554" spans="1:4" ht="12">
      <c r="A554" s="321"/>
      <c r="B554" s="321"/>
      <c r="C554" s="323"/>
      <c r="D554" s="323"/>
    </row>
    <row r="555" spans="1:4" ht="12">
      <c r="A555" s="321"/>
      <c r="B555" s="321"/>
      <c r="C555" s="322"/>
      <c r="D555" s="322"/>
    </row>
    <row r="556" spans="1:4" ht="12">
      <c r="A556" s="321"/>
      <c r="B556" s="321"/>
      <c r="C556" s="322"/>
      <c r="D556" s="322"/>
    </row>
    <row r="557" spans="1:4" ht="12">
      <c r="A557" s="321"/>
      <c r="B557" s="321"/>
      <c r="C557" s="322"/>
      <c r="D557" s="322"/>
    </row>
    <row r="558" spans="1:4" ht="12">
      <c r="A558" s="321"/>
      <c r="B558" s="321"/>
      <c r="C558" s="322"/>
      <c r="D558" s="322"/>
    </row>
    <row r="559" spans="1:4" ht="12.75" customHeight="1">
      <c r="A559" s="321"/>
      <c r="B559" s="321"/>
      <c r="C559" s="322"/>
      <c r="D559" s="322"/>
    </row>
    <row r="560" spans="1:4" ht="12">
      <c r="A560" s="321"/>
      <c r="B560" s="321"/>
      <c r="C560" s="323"/>
      <c r="D560" s="323"/>
    </row>
    <row r="561" spans="1:4" ht="12">
      <c r="A561" s="321"/>
      <c r="B561" s="321"/>
      <c r="C561" s="322"/>
      <c r="D561" s="322"/>
    </row>
    <row r="562" spans="1:4" ht="12">
      <c r="A562" s="321"/>
      <c r="B562" s="321"/>
      <c r="C562" s="322"/>
      <c r="D562" s="322"/>
    </row>
    <row r="563" spans="1:2" ht="12">
      <c r="A563" s="321"/>
      <c r="B563" s="321"/>
    </row>
    <row r="564" spans="1:4" ht="12">
      <c r="A564" s="321"/>
      <c r="B564" s="321"/>
      <c r="C564" s="322"/>
      <c r="D564" s="322"/>
    </row>
    <row r="565" spans="1:4" ht="12">
      <c r="A565" s="321"/>
      <c r="B565" s="321"/>
      <c r="C565" s="322"/>
      <c r="D565" s="322"/>
    </row>
    <row r="566" spans="1:4" ht="12">
      <c r="A566" s="321"/>
      <c r="B566" s="321"/>
      <c r="C566" s="322"/>
      <c r="D566" s="322"/>
    </row>
    <row r="567" spans="1:4" ht="12">
      <c r="A567" s="321"/>
      <c r="B567" s="321"/>
      <c r="C567" s="322"/>
      <c r="D567" s="322"/>
    </row>
    <row r="568" spans="1:4" ht="12">
      <c r="A568" s="321"/>
      <c r="B568" s="321"/>
      <c r="C568" s="322"/>
      <c r="D568" s="322"/>
    </row>
    <row r="569" spans="1:4" ht="12">
      <c r="A569" s="321"/>
      <c r="B569" s="321"/>
      <c r="C569" s="322"/>
      <c r="D569" s="322"/>
    </row>
    <row r="570" spans="1:4" ht="12">
      <c r="A570" s="321"/>
      <c r="B570" s="321"/>
      <c r="C570" s="322"/>
      <c r="D570" s="322"/>
    </row>
    <row r="571" spans="1:4" ht="12">
      <c r="A571" s="321"/>
      <c r="B571" s="321"/>
      <c r="C571" s="322"/>
      <c r="D571" s="322"/>
    </row>
    <row r="572" spans="1:4" ht="12">
      <c r="A572" s="321"/>
      <c r="B572" s="321"/>
      <c r="C572" s="322"/>
      <c r="D572" s="322"/>
    </row>
    <row r="573" spans="1:4" ht="12.75" customHeight="1">
      <c r="A573" s="321"/>
      <c r="B573" s="321"/>
      <c r="C573" s="323"/>
      <c r="D573" s="323"/>
    </row>
    <row r="574" spans="1:4" ht="12">
      <c r="A574" s="321"/>
      <c r="B574" s="321"/>
      <c r="C574" s="322"/>
      <c r="D574" s="322"/>
    </row>
    <row r="575" spans="1:4" ht="12">
      <c r="A575" s="321"/>
      <c r="B575" s="321"/>
      <c r="C575" s="322"/>
      <c r="D575" s="322"/>
    </row>
    <row r="576" spans="1:4" ht="12">
      <c r="A576" s="321"/>
      <c r="B576" s="321"/>
      <c r="C576" s="322"/>
      <c r="D576" s="322"/>
    </row>
    <row r="577" spans="1:2" ht="12">
      <c r="A577" s="321"/>
      <c r="B577" s="321"/>
    </row>
    <row r="578" spans="1:4" ht="12">
      <c r="A578" s="321"/>
      <c r="B578" s="321"/>
      <c r="C578" s="322"/>
      <c r="D578" s="322"/>
    </row>
    <row r="579" spans="1:4" ht="12">
      <c r="A579" s="321"/>
      <c r="B579" s="321"/>
      <c r="C579" s="322"/>
      <c r="D579" s="322"/>
    </row>
    <row r="580" spans="1:4" ht="12">
      <c r="A580" s="321"/>
      <c r="B580" s="321"/>
      <c r="C580" s="322"/>
      <c r="D580" s="322"/>
    </row>
    <row r="581" spans="1:2" ht="12">
      <c r="A581" s="321"/>
      <c r="B581" s="321"/>
    </row>
    <row r="582" spans="1:2" ht="12">
      <c r="A582" s="321"/>
      <c r="B582" s="321"/>
    </row>
    <row r="583" spans="1:4" ht="12">
      <c r="A583" s="321"/>
      <c r="B583" s="321"/>
      <c r="C583" s="322"/>
      <c r="D583" s="322"/>
    </row>
    <row r="584" spans="1:4" ht="12">
      <c r="A584" s="321"/>
      <c r="B584" s="321"/>
      <c r="C584" s="322"/>
      <c r="D584" s="322"/>
    </row>
    <row r="585" spans="1:4" ht="12">
      <c r="A585" s="321"/>
      <c r="B585" s="321"/>
      <c r="C585" s="323"/>
      <c r="D585" s="323"/>
    </row>
    <row r="586" spans="1:4" ht="12">
      <c r="A586" s="321"/>
      <c r="B586" s="321"/>
      <c r="C586" s="323"/>
      <c r="D586" s="323"/>
    </row>
    <row r="587" spans="1:4" ht="12">
      <c r="A587" s="321"/>
      <c r="B587" s="321"/>
      <c r="C587" s="322"/>
      <c r="D587" s="322"/>
    </row>
    <row r="588" spans="1:2" ht="12">
      <c r="A588" s="321"/>
      <c r="B588" s="321"/>
    </row>
    <row r="589" spans="1:4" ht="12">
      <c r="A589" s="321"/>
      <c r="B589" s="321"/>
      <c r="C589" s="323"/>
      <c r="D589" s="323"/>
    </row>
    <row r="590" spans="1:4" ht="12">
      <c r="A590" s="321"/>
      <c r="B590" s="321"/>
      <c r="C590" s="323"/>
      <c r="D590" s="323"/>
    </row>
    <row r="591" spans="1:4" ht="12">
      <c r="A591" s="321"/>
      <c r="B591" s="321"/>
      <c r="C591" s="322"/>
      <c r="D591" s="322"/>
    </row>
    <row r="592" spans="1:4" ht="12">
      <c r="A592" s="321"/>
      <c r="B592" s="321"/>
      <c r="C592" s="322"/>
      <c r="D592" s="322"/>
    </row>
    <row r="593" spans="1:4" ht="12">
      <c r="A593" s="321"/>
      <c r="B593" s="321"/>
      <c r="C593" s="322"/>
      <c r="D593" s="322"/>
    </row>
    <row r="594" spans="1:2" ht="12">
      <c r="A594" s="321"/>
      <c r="B594" s="321"/>
    </row>
    <row r="595" spans="1:4" ht="12">
      <c r="A595" s="321"/>
      <c r="B595" s="321"/>
      <c r="C595" s="322"/>
      <c r="D595" s="322"/>
    </row>
    <row r="596" spans="1:4" ht="12">
      <c r="A596" s="321"/>
      <c r="B596" s="321"/>
      <c r="C596" s="322"/>
      <c r="D596" s="322"/>
    </row>
    <row r="597" spans="1:4" ht="12">
      <c r="A597" s="321"/>
      <c r="B597" s="321"/>
      <c r="C597" s="322"/>
      <c r="D597" s="322"/>
    </row>
    <row r="598" spans="1:4" ht="12">
      <c r="A598" s="321"/>
      <c r="B598" s="321"/>
      <c r="C598" s="324"/>
      <c r="D598" s="324"/>
    </row>
    <row r="599" spans="1:4" ht="12">
      <c r="A599" s="321"/>
      <c r="B599" s="321"/>
      <c r="C599" s="322"/>
      <c r="D599" s="322"/>
    </row>
    <row r="600" spans="1:4" ht="12">
      <c r="A600" s="321"/>
      <c r="B600" s="321"/>
      <c r="C600" s="322"/>
      <c r="D600" s="322"/>
    </row>
    <row r="601" spans="1:4" ht="12">
      <c r="A601" s="321"/>
      <c r="B601" s="321"/>
      <c r="C601" s="322"/>
      <c r="D601" s="322"/>
    </row>
    <row r="602" spans="1:2" ht="12">
      <c r="A602" s="321"/>
      <c r="B602" s="321"/>
    </row>
    <row r="603" spans="1:2" ht="12">
      <c r="A603" s="321"/>
      <c r="B603" s="321"/>
    </row>
    <row r="604" spans="1:2" ht="12">
      <c r="A604" s="321"/>
      <c r="B604" s="321"/>
    </row>
    <row r="605" spans="1:2" ht="12">
      <c r="A605" s="321"/>
      <c r="B605" s="321"/>
    </row>
    <row r="606" spans="1:4" ht="12">
      <c r="A606" s="321"/>
      <c r="B606" s="321"/>
      <c r="C606" s="323"/>
      <c r="D606" s="323"/>
    </row>
    <row r="607" spans="1:4" ht="12">
      <c r="A607" s="321"/>
      <c r="B607" s="321"/>
      <c r="C607" s="322"/>
      <c r="D607" s="322"/>
    </row>
    <row r="608" spans="1:2" ht="12">
      <c r="A608" s="321"/>
      <c r="B608" s="321"/>
    </row>
    <row r="609" spans="1:2" ht="12">
      <c r="A609" s="321"/>
      <c r="B609" s="321"/>
    </row>
    <row r="610" spans="1:2" ht="12">
      <c r="A610" s="321"/>
      <c r="B610" s="321"/>
    </row>
    <row r="611" spans="1:4" ht="12">
      <c r="A611" s="321"/>
      <c r="B611" s="321"/>
      <c r="C611" s="322"/>
      <c r="D611" s="322"/>
    </row>
    <row r="612" spans="1:4" ht="12">
      <c r="A612" s="321"/>
      <c r="B612" s="321"/>
      <c r="C612" s="322"/>
      <c r="D612" s="322"/>
    </row>
    <row r="613" spans="1:4" ht="12">
      <c r="A613" s="321"/>
      <c r="B613" s="321"/>
      <c r="C613" s="322"/>
      <c r="D613" s="322"/>
    </row>
    <row r="614" spans="1:2" ht="12">
      <c r="A614" s="321"/>
      <c r="B614" s="321"/>
    </row>
    <row r="615" spans="1:2" ht="12">
      <c r="A615" s="321"/>
      <c r="B615" s="321"/>
    </row>
    <row r="616" spans="1:2" ht="12">
      <c r="A616" s="321"/>
      <c r="B616" s="321"/>
    </row>
    <row r="617" spans="1:2" ht="12">
      <c r="A617" s="321"/>
      <c r="B617" s="321"/>
    </row>
    <row r="618" spans="1:2" ht="12">
      <c r="A618" s="321"/>
      <c r="B618" s="321"/>
    </row>
    <row r="619" spans="1:2" ht="12">
      <c r="A619" s="321"/>
      <c r="B619" s="321"/>
    </row>
    <row r="620" spans="1:2" ht="12">
      <c r="A620" s="321"/>
      <c r="B620" s="321"/>
    </row>
    <row r="621" spans="1:4" ht="12">
      <c r="A621" s="321"/>
      <c r="B621" s="321"/>
      <c r="C621" s="322"/>
      <c r="D621" s="322"/>
    </row>
    <row r="622" spans="1:4" ht="12">
      <c r="A622" s="321"/>
      <c r="B622" s="321"/>
      <c r="C622" s="323"/>
      <c r="D622" s="323"/>
    </row>
    <row r="623" spans="1:4" ht="12">
      <c r="A623" s="321"/>
      <c r="B623" s="321"/>
      <c r="C623" s="322"/>
      <c r="D623" s="322"/>
    </row>
    <row r="624" spans="1:2" ht="12">
      <c r="A624" s="321"/>
      <c r="B624" s="321"/>
    </row>
    <row r="625" spans="1:4" ht="12">
      <c r="A625" s="321"/>
      <c r="B625" s="321"/>
      <c r="C625" s="322"/>
      <c r="D625" s="322"/>
    </row>
    <row r="626" spans="1:4" ht="12">
      <c r="A626" s="321"/>
      <c r="B626" s="321"/>
      <c r="C626" s="322"/>
      <c r="D626" s="322"/>
    </row>
    <row r="627" spans="1:4" ht="12">
      <c r="A627" s="321"/>
      <c r="B627" s="321"/>
      <c r="C627" s="322"/>
      <c r="D627" s="322"/>
    </row>
    <row r="628" spans="1:4" ht="12">
      <c r="A628" s="321"/>
      <c r="B628" s="321"/>
      <c r="C628" s="322"/>
      <c r="D628" s="322"/>
    </row>
    <row r="629" spans="1:4" ht="12">
      <c r="A629" s="321"/>
      <c r="B629" s="321"/>
      <c r="C629" s="322"/>
      <c r="D629" s="322"/>
    </row>
    <row r="630" spans="1:4" ht="12">
      <c r="A630" s="321"/>
      <c r="B630" s="321"/>
      <c r="C630" s="322"/>
      <c r="D630" s="322"/>
    </row>
    <row r="631" spans="1:4" ht="12">
      <c r="A631" s="321"/>
      <c r="B631" s="321"/>
      <c r="C631" s="324"/>
      <c r="D631" s="324"/>
    </row>
    <row r="632" spans="1:4" ht="12">
      <c r="A632" s="321"/>
      <c r="B632" s="321"/>
      <c r="C632" s="322"/>
      <c r="D632" s="322"/>
    </row>
    <row r="633" spans="1:4" ht="12">
      <c r="A633" s="321"/>
      <c r="B633" s="321"/>
      <c r="C633" s="322"/>
      <c r="D633" s="322"/>
    </row>
    <row r="634" spans="1:2" ht="12">
      <c r="A634" s="321"/>
      <c r="B634" s="321"/>
    </row>
    <row r="635" spans="1:4" ht="12">
      <c r="A635" s="321"/>
      <c r="B635" s="321"/>
      <c r="C635" s="322"/>
      <c r="D635" s="322"/>
    </row>
    <row r="636" spans="1:4" ht="12">
      <c r="A636" s="321"/>
      <c r="B636" s="321"/>
      <c r="C636" s="322"/>
      <c r="D636" s="322"/>
    </row>
    <row r="637" spans="1:4" ht="12">
      <c r="A637" s="321"/>
      <c r="B637" s="321"/>
      <c r="C637" s="322"/>
      <c r="D637" s="322"/>
    </row>
    <row r="638" spans="1:4" ht="12">
      <c r="A638" s="321"/>
      <c r="B638" s="321"/>
      <c r="C638" s="322"/>
      <c r="D638" s="322"/>
    </row>
    <row r="639" spans="1:4" ht="12">
      <c r="A639" s="321"/>
      <c r="B639" s="321"/>
      <c r="C639" s="322"/>
      <c r="D639" s="322"/>
    </row>
    <row r="640" spans="1:4" ht="12">
      <c r="A640" s="321"/>
      <c r="B640" s="321"/>
      <c r="C640" s="322"/>
      <c r="D640" s="322"/>
    </row>
    <row r="641" spans="1:2" ht="12">
      <c r="A641" s="321"/>
      <c r="B641" s="321"/>
    </row>
    <row r="642" spans="1:4" ht="12">
      <c r="A642" s="321"/>
      <c r="B642" s="321"/>
      <c r="C642" s="323"/>
      <c r="D642" s="323"/>
    </row>
    <row r="643" spans="1:4" ht="12">
      <c r="A643" s="321"/>
      <c r="B643" s="321"/>
      <c r="C643" s="323"/>
      <c r="D643" s="323"/>
    </row>
    <row r="644" spans="1:4" ht="12">
      <c r="A644" s="321"/>
      <c r="B644" s="321"/>
      <c r="C644" s="322"/>
      <c r="D644" s="322"/>
    </row>
    <row r="645" spans="1:4" ht="12">
      <c r="A645" s="321"/>
      <c r="B645" s="321"/>
      <c r="C645" s="322"/>
      <c r="D645" s="322"/>
    </row>
    <row r="646" spans="1:2" ht="12">
      <c r="A646" s="321"/>
      <c r="B646" s="321"/>
    </row>
    <row r="647" spans="1:4" ht="12">
      <c r="A647" s="321"/>
      <c r="B647" s="321"/>
      <c r="C647" s="322"/>
      <c r="D647" s="322"/>
    </row>
    <row r="648" spans="1:4" ht="12">
      <c r="A648" s="321"/>
      <c r="B648" s="321"/>
      <c r="C648" s="322"/>
      <c r="D648" s="322"/>
    </row>
    <row r="649" spans="1:4" ht="12">
      <c r="A649" s="321"/>
      <c r="B649" s="321"/>
      <c r="C649" s="322"/>
      <c r="D649" s="322"/>
    </row>
    <row r="650" spans="1:4" ht="12">
      <c r="A650" s="321"/>
      <c r="B650" s="321"/>
      <c r="C650" s="322"/>
      <c r="D650" s="322"/>
    </row>
    <row r="651" spans="1:4" ht="12">
      <c r="A651" s="321"/>
      <c r="B651" s="321"/>
      <c r="C651" s="322"/>
      <c r="D651" s="322"/>
    </row>
    <row r="652" spans="1:2" ht="12">
      <c r="A652" s="321"/>
      <c r="B652" s="321"/>
    </row>
    <row r="653" spans="1:4" ht="12">
      <c r="A653" s="321"/>
      <c r="B653" s="321"/>
      <c r="C653" s="322"/>
      <c r="D653" s="322"/>
    </row>
    <row r="654" spans="1:4" ht="12">
      <c r="A654" s="321"/>
      <c r="B654" s="321"/>
      <c r="C654" s="322"/>
      <c r="D654" s="322"/>
    </row>
    <row r="655" spans="1:2" ht="12">
      <c r="A655" s="321"/>
      <c r="B655" s="321"/>
    </row>
    <row r="656" spans="1:2" ht="12">
      <c r="A656" s="321"/>
      <c r="B656" s="321"/>
    </row>
    <row r="657" spans="1:4" ht="12">
      <c r="A657" s="321"/>
      <c r="B657" s="321"/>
      <c r="C657" s="323"/>
      <c r="D657" s="323"/>
    </row>
    <row r="658" spans="1:4" ht="12">
      <c r="A658" s="321"/>
      <c r="B658" s="321"/>
      <c r="C658" s="322"/>
      <c r="D658" s="322"/>
    </row>
    <row r="659" spans="1:4" ht="12">
      <c r="A659" s="321"/>
      <c r="B659" s="321"/>
      <c r="C659" s="322"/>
      <c r="D659" s="322"/>
    </row>
    <row r="660" spans="1:2" ht="12">
      <c r="A660" s="321"/>
      <c r="B660" s="321"/>
    </row>
    <row r="661" spans="1:2" ht="12">
      <c r="A661" s="321"/>
      <c r="B661" s="321"/>
    </row>
    <row r="662" spans="1:2" ht="12">
      <c r="A662" s="321"/>
      <c r="B662" s="321"/>
    </row>
    <row r="663" spans="1:4" ht="12">
      <c r="A663" s="321"/>
      <c r="B663" s="321"/>
      <c r="C663" s="322"/>
      <c r="D663" s="322"/>
    </row>
    <row r="664" spans="1:4" ht="12">
      <c r="A664" s="321"/>
      <c r="B664" s="321"/>
      <c r="C664" s="322"/>
      <c r="D664" s="322"/>
    </row>
    <row r="665" spans="1:2" ht="12">
      <c r="A665" s="321"/>
      <c r="B665" s="321"/>
    </row>
    <row r="666" spans="1:2" ht="12">
      <c r="A666" s="321"/>
      <c r="B666" s="321"/>
    </row>
    <row r="667" spans="1:4" ht="12">
      <c r="A667" s="321"/>
      <c r="B667" s="321"/>
      <c r="C667" s="322"/>
      <c r="D667" s="322"/>
    </row>
    <row r="668" spans="1:2" ht="12">
      <c r="A668" s="321"/>
      <c r="B668" s="321"/>
    </row>
    <row r="669" spans="1:4" ht="12">
      <c r="A669" s="321"/>
      <c r="B669" s="321"/>
      <c r="C669" s="322"/>
      <c r="D669" s="322"/>
    </row>
    <row r="670" spans="1:2" ht="12">
      <c r="A670" s="321"/>
      <c r="B670" s="321"/>
    </row>
    <row r="671" spans="1:2" ht="12">
      <c r="A671" s="321"/>
      <c r="B671" s="321"/>
    </row>
    <row r="672" spans="1:4" ht="12">
      <c r="A672" s="321"/>
      <c r="B672" s="321"/>
      <c r="C672" s="323"/>
      <c r="D672" s="323"/>
    </row>
    <row r="673" spans="1:2" ht="12">
      <c r="A673" s="321"/>
      <c r="B673" s="321"/>
    </row>
    <row r="674" spans="1:4" ht="12">
      <c r="A674" s="321"/>
      <c r="B674" s="321"/>
      <c r="C674" s="322"/>
      <c r="D674" s="322"/>
    </row>
    <row r="675" spans="1:2" ht="12">
      <c r="A675" s="321"/>
      <c r="B675" s="321"/>
    </row>
    <row r="676" spans="1:2" ht="12">
      <c r="A676" s="321"/>
      <c r="B676" s="321"/>
    </row>
    <row r="677" spans="1:2" ht="12">
      <c r="A677" s="321"/>
      <c r="B677" s="321"/>
    </row>
    <row r="678" spans="1:2" ht="12">
      <c r="A678" s="321"/>
      <c r="B678" s="321"/>
    </row>
    <row r="679" spans="1:2" ht="12">
      <c r="A679" s="321"/>
      <c r="B679" s="321"/>
    </row>
    <row r="680" spans="1:2" ht="12">
      <c r="A680" s="321"/>
      <c r="B680" s="321"/>
    </row>
    <row r="681" spans="1:2" ht="12">
      <c r="A681" s="321"/>
      <c r="B681" s="321"/>
    </row>
    <row r="682" spans="1:2" ht="12">
      <c r="A682" s="321"/>
      <c r="B682" s="321"/>
    </row>
    <row r="683" spans="1:2" ht="12">
      <c r="A683" s="321"/>
      <c r="B683" s="321"/>
    </row>
    <row r="684" spans="1:2" ht="12">
      <c r="A684" s="321"/>
      <c r="B684" s="321"/>
    </row>
    <row r="685" spans="1:2" ht="12">
      <c r="A685" s="321"/>
      <c r="B685" s="321"/>
    </row>
    <row r="686" spans="1:2" ht="12">
      <c r="A686" s="321"/>
      <c r="B686" s="321"/>
    </row>
    <row r="687" spans="1:2" ht="12">
      <c r="A687" s="321"/>
      <c r="B687" s="321"/>
    </row>
    <row r="688" spans="1:2" ht="12">
      <c r="A688" s="321"/>
      <c r="B688" s="321"/>
    </row>
    <row r="689" spans="1:2" ht="12">
      <c r="A689" s="321"/>
      <c r="B689" s="321"/>
    </row>
    <row r="690" spans="1:2" ht="12">
      <c r="A690" s="321"/>
      <c r="B690" s="321"/>
    </row>
    <row r="691" spans="1:2" ht="12">
      <c r="A691" s="321"/>
      <c r="B691" s="321"/>
    </row>
    <row r="692" spans="1:2" ht="12">
      <c r="A692" s="321"/>
      <c r="B692" s="321"/>
    </row>
    <row r="693" spans="1:2" ht="12">
      <c r="A693" s="321"/>
      <c r="B693" s="321"/>
    </row>
    <row r="694" spans="1:2" ht="12">
      <c r="A694" s="321"/>
      <c r="B694" s="321"/>
    </row>
    <row r="695" spans="1:2" ht="12">
      <c r="A695" s="321"/>
      <c r="B695" s="321"/>
    </row>
    <row r="696" spans="1:2" ht="12">
      <c r="A696" s="321"/>
      <c r="B696" s="321"/>
    </row>
    <row r="697" spans="1:4" ht="12">
      <c r="A697" s="321"/>
      <c r="B697" s="321"/>
      <c r="C697" s="322"/>
      <c r="D697" s="322"/>
    </row>
    <row r="698" spans="1:4" ht="12">
      <c r="A698" s="321"/>
      <c r="B698" s="321"/>
      <c r="C698" s="323"/>
      <c r="D698" s="323"/>
    </row>
    <row r="699" spans="1:4" ht="12">
      <c r="A699" s="321"/>
      <c r="B699" s="321"/>
      <c r="C699" s="322"/>
      <c r="D699" s="322"/>
    </row>
    <row r="700" spans="1:4" ht="12">
      <c r="A700" s="321"/>
      <c r="B700" s="321"/>
      <c r="C700" s="322"/>
      <c r="D700" s="322"/>
    </row>
    <row r="701" spans="1:2" ht="12">
      <c r="A701" s="321"/>
      <c r="B701" s="321"/>
    </row>
    <row r="702" spans="1:2" ht="12">
      <c r="A702" s="321"/>
      <c r="B702" s="321"/>
    </row>
    <row r="703" spans="1:4" ht="12">
      <c r="A703" s="321"/>
      <c r="B703" s="321"/>
      <c r="C703" s="323"/>
      <c r="D703" s="323"/>
    </row>
    <row r="704" spans="1:2" ht="12">
      <c r="A704" s="321"/>
      <c r="B704" s="321"/>
    </row>
    <row r="705" spans="1:4" ht="12">
      <c r="A705" s="321"/>
      <c r="B705" s="321"/>
      <c r="C705" s="322"/>
      <c r="D705" s="322"/>
    </row>
    <row r="706" spans="1:4" ht="12">
      <c r="A706" s="321"/>
      <c r="B706" s="321"/>
      <c r="C706" s="323"/>
      <c r="D706" s="323"/>
    </row>
    <row r="707" spans="1:2" ht="12">
      <c r="A707" s="321"/>
      <c r="B707" s="321"/>
    </row>
    <row r="708" spans="1:2" ht="12">
      <c r="A708" s="321"/>
      <c r="B708" s="321"/>
    </row>
    <row r="709" spans="1:2" ht="12">
      <c r="A709" s="321"/>
      <c r="B709" s="321"/>
    </row>
    <row r="710" spans="1:2" ht="12">
      <c r="A710" s="321"/>
      <c r="B710" s="321"/>
    </row>
    <row r="711" spans="1:2" ht="12">
      <c r="A711" s="321"/>
      <c r="B711" s="321"/>
    </row>
    <row r="712" spans="1:2" ht="12">
      <c r="A712" s="321"/>
      <c r="B712" s="321"/>
    </row>
    <row r="713" spans="1:2" ht="12">
      <c r="A713" s="321"/>
      <c r="B713" s="321"/>
    </row>
    <row r="714" spans="1:2" ht="12">
      <c r="A714" s="321"/>
      <c r="B714" s="321"/>
    </row>
    <row r="715" spans="1:2" ht="12">
      <c r="A715" s="321"/>
      <c r="B715" s="321"/>
    </row>
    <row r="716" spans="1:4" ht="12">
      <c r="A716" s="321"/>
      <c r="B716" s="321"/>
      <c r="C716" s="322"/>
      <c r="D716" s="322"/>
    </row>
    <row r="717" spans="1:2" ht="12">
      <c r="A717" s="321"/>
      <c r="B717" s="321"/>
    </row>
    <row r="718" spans="1:4" ht="12">
      <c r="A718" s="321"/>
      <c r="B718" s="321"/>
      <c r="C718" s="322"/>
      <c r="D718" s="322"/>
    </row>
    <row r="719" spans="1:2" ht="12">
      <c r="A719" s="321"/>
      <c r="B719" s="321"/>
    </row>
    <row r="720" spans="1:4" ht="12">
      <c r="A720" s="321"/>
      <c r="B720" s="321"/>
      <c r="C720" s="323"/>
      <c r="D720" s="323"/>
    </row>
    <row r="721" spans="1:4" ht="12">
      <c r="A721" s="321"/>
      <c r="B721" s="321"/>
      <c r="C721" s="323"/>
      <c r="D721" s="323"/>
    </row>
    <row r="722" spans="1:2" ht="12">
      <c r="A722" s="321"/>
      <c r="B722" s="321"/>
    </row>
    <row r="723" spans="1:4" ht="12">
      <c r="A723" s="321"/>
      <c r="B723" s="321"/>
      <c r="C723" s="322"/>
      <c r="D723" s="322"/>
    </row>
    <row r="724" spans="1:4" ht="12">
      <c r="A724" s="321"/>
      <c r="B724" s="321"/>
      <c r="C724" s="323"/>
      <c r="D724" s="323"/>
    </row>
    <row r="725" spans="1:4" ht="12">
      <c r="A725" s="321"/>
      <c r="B725" s="321"/>
      <c r="C725" s="322"/>
      <c r="D725" s="322"/>
    </row>
    <row r="726" spans="1:4" ht="12">
      <c r="A726" s="321"/>
      <c r="B726" s="321"/>
      <c r="C726" s="322"/>
      <c r="D726" s="322"/>
    </row>
    <row r="727" spans="1:4" ht="12">
      <c r="A727" s="321"/>
      <c r="B727" s="321"/>
      <c r="C727" s="322"/>
      <c r="D727" s="322"/>
    </row>
    <row r="728" spans="1:4" ht="12">
      <c r="A728" s="321"/>
      <c r="B728" s="321"/>
      <c r="C728" s="322"/>
      <c r="D728" s="322"/>
    </row>
    <row r="729" spans="1:4" ht="12">
      <c r="A729" s="321"/>
      <c r="B729" s="321"/>
      <c r="C729" s="322"/>
      <c r="D729" s="322"/>
    </row>
    <row r="730" spans="1:3" ht="12">
      <c r="A730" s="321"/>
      <c r="B730" s="321"/>
      <c r="C730" s="322"/>
    </row>
    <row r="731" spans="1:4" ht="12">
      <c r="A731" s="321"/>
      <c r="B731" s="321"/>
      <c r="C731" s="322"/>
      <c r="D731" s="322"/>
    </row>
    <row r="732" spans="1:4" ht="12">
      <c r="A732" s="321"/>
      <c r="B732" s="321"/>
      <c r="C732" s="322"/>
      <c r="D732" s="322"/>
    </row>
    <row r="733" spans="1:4" ht="12">
      <c r="A733" s="321"/>
      <c r="B733" s="321"/>
      <c r="C733" s="322"/>
      <c r="D733" s="322"/>
    </row>
    <row r="734" spans="1:4" ht="12">
      <c r="A734" s="321"/>
      <c r="B734" s="321"/>
      <c r="C734" s="322"/>
      <c r="D734" s="322"/>
    </row>
    <row r="735" spans="1:4" ht="12">
      <c r="A735" s="321"/>
      <c r="B735" s="321"/>
      <c r="C735" s="322"/>
      <c r="D735" s="322"/>
    </row>
    <row r="736" spans="1:2" ht="12">
      <c r="A736" s="321"/>
      <c r="B736" s="321"/>
    </row>
    <row r="737" spans="1:2" ht="12">
      <c r="A737" s="321"/>
      <c r="B737" s="321"/>
    </row>
    <row r="738" spans="1:2" ht="12">
      <c r="A738" s="321"/>
      <c r="B738" s="321"/>
    </row>
    <row r="739" spans="1:2" ht="12">
      <c r="A739" s="321"/>
      <c r="B739" s="321"/>
    </row>
    <row r="740" spans="1:2" ht="12">
      <c r="A740" s="321"/>
      <c r="B740" s="321"/>
    </row>
    <row r="741" spans="1:4" ht="12">
      <c r="A741" s="321"/>
      <c r="B741" s="321"/>
      <c r="C741" s="322"/>
      <c r="D741" s="322"/>
    </row>
    <row r="742" spans="1:4" ht="12">
      <c r="A742" s="321"/>
      <c r="B742" s="321"/>
      <c r="C742" s="322"/>
      <c r="D742" s="322"/>
    </row>
    <row r="743" spans="1:4" ht="12">
      <c r="A743" s="321"/>
      <c r="B743" s="321"/>
      <c r="C743" s="322"/>
      <c r="D743" s="322"/>
    </row>
    <row r="744" spans="1:4" ht="12">
      <c r="A744" s="321"/>
      <c r="B744" s="321"/>
      <c r="C744" s="322"/>
      <c r="D744" s="322"/>
    </row>
    <row r="745" spans="1:4" ht="12">
      <c r="A745" s="321"/>
      <c r="B745" s="321"/>
      <c r="C745" s="322"/>
      <c r="D745" s="322"/>
    </row>
    <row r="746" spans="1:4" ht="12">
      <c r="A746" s="321"/>
      <c r="B746" s="321"/>
      <c r="C746" s="322"/>
      <c r="D746" s="322"/>
    </row>
    <row r="747" spans="1:4" ht="12">
      <c r="A747" s="321"/>
      <c r="B747" s="321"/>
      <c r="C747" s="322"/>
      <c r="D747" s="322"/>
    </row>
    <row r="748" spans="1:4" ht="12">
      <c r="A748" s="321"/>
      <c r="B748" s="321"/>
      <c r="C748" s="322"/>
      <c r="D748" s="322"/>
    </row>
    <row r="749" spans="1:4" ht="12">
      <c r="A749" s="321"/>
      <c r="B749" s="321"/>
      <c r="C749" s="322"/>
      <c r="D749" s="322"/>
    </row>
    <row r="750" spans="1:4" ht="12">
      <c r="A750" s="321"/>
      <c r="B750" s="321"/>
      <c r="C750" s="322"/>
      <c r="D750" s="322"/>
    </row>
    <row r="751" spans="1:2" ht="12">
      <c r="A751" s="321"/>
      <c r="B751" s="321"/>
    </row>
    <row r="752" spans="1:2" ht="12">
      <c r="A752" s="321"/>
      <c r="B752" s="321"/>
    </row>
    <row r="753" spans="1:2" ht="12">
      <c r="A753" s="321"/>
      <c r="B753" s="321"/>
    </row>
    <row r="754" spans="1:2" ht="12">
      <c r="A754" s="321"/>
      <c r="B754" s="321"/>
    </row>
    <row r="755" spans="1:2" ht="12">
      <c r="A755" s="321"/>
      <c r="B755" s="321"/>
    </row>
    <row r="756" spans="1:2" ht="12">
      <c r="A756" s="321"/>
      <c r="B756" s="321"/>
    </row>
    <row r="757" spans="1:2" ht="12">
      <c r="A757" s="321"/>
      <c r="B757" s="321"/>
    </row>
    <row r="758" spans="1:2" ht="12">
      <c r="A758" s="321"/>
      <c r="B758" s="321"/>
    </row>
    <row r="759" spans="1:2" ht="12">
      <c r="A759" s="321"/>
      <c r="B759" s="321"/>
    </row>
    <row r="760" spans="1:2" ht="12">
      <c r="A760" s="321"/>
      <c r="B760" s="321"/>
    </row>
    <row r="761" spans="1:2" ht="12">
      <c r="A761" s="321"/>
      <c r="B761" s="321"/>
    </row>
    <row r="762" spans="1:2" ht="12">
      <c r="A762" s="321"/>
      <c r="B762" s="321"/>
    </row>
    <row r="763" spans="1:2" ht="12">
      <c r="A763" s="321"/>
      <c r="B763" s="321"/>
    </row>
    <row r="764" spans="1:2" ht="12">
      <c r="A764" s="321"/>
      <c r="B764" s="321"/>
    </row>
    <row r="765" spans="1:2" ht="12">
      <c r="A765" s="321"/>
      <c r="B765" s="321"/>
    </row>
    <row r="766" spans="1:2" ht="12">
      <c r="A766" s="321"/>
      <c r="B766" s="321"/>
    </row>
    <row r="767" spans="1:2" ht="12">
      <c r="A767" s="321"/>
      <c r="B767" s="321"/>
    </row>
    <row r="768" spans="1:2" ht="12">
      <c r="A768" s="321"/>
      <c r="B768" s="321"/>
    </row>
    <row r="769" spans="1:2" ht="12">
      <c r="A769" s="321"/>
      <c r="B769" s="321"/>
    </row>
    <row r="770" spans="1:2" ht="12">
      <c r="A770" s="321"/>
      <c r="B770" s="321"/>
    </row>
    <row r="771" spans="1:2" ht="12">
      <c r="A771" s="321"/>
      <c r="B771" s="321"/>
    </row>
    <row r="772" spans="1:2" ht="12">
      <c r="A772" s="321"/>
      <c r="B772" s="321"/>
    </row>
    <row r="773" spans="1:2" ht="12">
      <c r="A773" s="321"/>
      <c r="B773" s="321"/>
    </row>
    <row r="774" spans="1:2" ht="12">
      <c r="A774" s="321"/>
      <c r="B774" s="321"/>
    </row>
    <row r="775" spans="1:2" ht="12">
      <c r="A775" s="321"/>
      <c r="B775" s="321"/>
    </row>
    <row r="776" spans="1:2" ht="12">
      <c r="A776" s="321"/>
      <c r="B776" s="321"/>
    </row>
    <row r="777" spans="1:2" ht="12">
      <c r="A777" s="321"/>
      <c r="B777" s="321"/>
    </row>
    <row r="778" spans="1:2" ht="12">
      <c r="A778" s="321"/>
      <c r="B778" s="321"/>
    </row>
    <row r="779" spans="1:2" ht="12">
      <c r="A779" s="321"/>
      <c r="B779" s="321"/>
    </row>
    <row r="780" spans="1:2" ht="12">
      <c r="A780" s="321"/>
      <c r="B780" s="321"/>
    </row>
    <row r="781" spans="1:2" ht="12">
      <c r="A781" s="321"/>
      <c r="B781" s="321"/>
    </row>
    <row r="782" spans="1:2" ht="12">
      <c r="A782" s="321"/>
      <c r="B782" s="321"/>
    </row>
    <row r="783" spans="1:2" ht="12">
      <c r="A783" s="321"/>
      <c r="B783" s="321"/>
    </row>
    <row r="784" spans="1:2" ht="12">
      <c r="A784" s="321"/>
      <c r="B784" s="321"/>
    </row>
    <row r="785" spans="1:2" ht="12">
      <c r="A785" s="321"/>
      <c r="B785" s="321"/>
    </row>
    <row r="786" spans="1:2" ht="12">
      <c r="A786" s="321"/>
      <c r="B786" s="321"/>
    </row>
    <row r="787" spans="1:2" ht="12">
      <c r="A787" s="321"/>
      <c r="B787" s="321"/>
    </row>
    <row r="788" spans="1:2" ht="12">
      <c r="A788" s="321"/>
      <c r="B788" s="321"/>
    </row>
    <row r="789" spans="1:2" ht="12">
      <c r="A789" s="321"/>
      <c r="B789" s="321"/>
    </row>
    <row r="790" spans="1:2" ht="12">
      <c r="A790" s="321"/>
      <c r="B790" s="321"/>
    </row>
    <row r="791" spans="1:2" ht="12">
      <c r="A791" s="321"/>
      <c r="B791" s="321"/>
    </row>
    <row r="792" spans="1:4" ht="12">
      <c r="A792" s="321"/>
      <c r="B792" s="321"/>
      <c r="C792" s="323"/>
      <c r="D792" s="323"/>
    </row>
    <row r="793" spans="1:4" ht="12">
      <c r="A793" s="321"/>
      <c r="B793" s="321"/>
      <c r="C793" s="322"/>
      <c r="D793" s="322"/>
    </row>
    <row r="794" spans="1:4" ht="12">
      <c r="A794" s="321"/>
      <c r="B794" s="321"/>
      <c r="C794" s="322"/>
      <c r="D794" s="322"/>
    </row>
    <row r="795" spans="1:2" ht="12">
      <c r="A795" s="321"/>
      <c r="B795" s="321"/>
    </row>
    <row r="796" spans="1:2" ht="12">
      <c r="A796" s="321"/>
      <c r="B796" s="321"/>
    </row>
    <row r="797" spans="1:2" ht="12">
      <c r="A797" s="321"/>
      <c r="B797" s="321"/>
    </row>
    <row r="798" spans="1:2" ht="12">
      <c r="A798" s="321"/>
      <c r="B798" s="321"/>
    </row>
    <row r="799" spans="1:2" ht="12">
      <c r="A799" s="321"/>
      <c r="B799" s="321"/>
    </row>
    <row r="800" spans="1:2" ht="12">
      <c r="A800" s="321"/>
      <c r="B800" s="321"/>
    </row>
    <row r="801" spans="1:2" ht="12">
      <c r="A801" s="321"/>
      <c r="B801" s="321"/>
    </row>
    <row r="802" spans="1:2" ht="12">
      <c r="A802" s="321"/>
      <c r="B802" s="321"/>
    </row>
    <row r="803" spans="1:2" ht="12">
      <c r="A803" s="321"/>
      <c r="B803" s="321"/>
    </row>
    <row r="804" spans="1:2" ht="12">
      <c r="A804" s="321"/>
      <c r="B804" s="321"/>
    </row>
    <row r="805" spans="1:2" ht="12">
      <c r="A805" s="321"/>
      <c r="B805" s="321"/>
    </row>
    <row r="806" spans="1:2" ht="12">
      <c r="A806" s="321"/>
      <c r="B806" s="321"/>
    </row>
    <row r="807" spans="1:2" ht="12">
      <c r="A807" s="321"/>
      <c r="B807" s="321"/>
    </row>
    <row r="808" spans="1:4" ht="12">
      <c r="A808" s="321"/>
      <c r="B808" s="321"/>
      <c r="C808" s="322"/>
      <c r="D808" s="322"/>
    </row>
    <row r="809" spans="1:4" ht="12">
      <c r="A809" s="321"/>
      <c r="B809" s="321"/>
      <c r="C809" s="322"/>
      <c r="D809" s="322"/>
    </row>
    <row r="810" spans="1:4" ht="12">
      <c r="A810" s="321"/>
      <c r="B810" s="321"/>
      <c r="C810" s="322"/>
      <c r="D810" s="322"/>
    </row>
    <row r="811" spans="1:4" ht="12">
      <c r="A811" s="321"/>
      <c r="B811" s="321"/>
      <c r="C811" s="322"/>
      <c r="D811" s="322"/>
    </row>
    <row r="812" spans="1:4" ht="12">
      <c r="A812" s="321"/>
      <c r="B812" s="321"/>
      <c r="C812" s="322"/>
      <c r="D812" s="322"/>
    </row>
    <row r="813" spans="1:4" ht="12">
      <c r="A813" s="321"/>
      <c r="B813" s="321"/>
      <c r="C813" s="322"/>
      <c r="D813" s="322"/>
    </row>
    <row r="814" spans="1:2" ht="12">
      <c r="A814" s="321"/>
      <c r="B814" s="321"/>
    </row>
    <row r="815" spans="1:2" ht="12">
      <c r="A815" s="321"/>
      <c r="B815" s="321"/>
    </row>
    <row r="816" spans="1:2" ht="12">
      <c r="A816" s="321"/>
      <c r="B816" s="321"/>
    </row>
    <row r="817" spans="1:2" ht="12">
      <c r="A817" s="321"/>
      <c r="B817" s="321"/>
    </row>
    <row r="818" spans="1:2" ht="12">
      <c r="A818" s="321"/>
      <c r="B818" s="321"/>
    </row>
    <row r="819" spans="1:2" ht="12">
      <c r="A819" s="321"/>
      <c r="B819" s="321"/>
    </row>
    <row r="820" spans="1:2" ht="12">
      <c r="A820" s="321"/>
      <c r="B820" s="321"/>
    </row>
    <row r="821" spans="1:2" ht="12">
      <c r="A821" s="321"/>
      <c r="B821" s="321"/>
    </row>
    <row r="822" spans="1:4" ht="12">
      <c r="A822" s="321"/>
      <c r="B822" s="321"/>
      <c r="C822" s="322"/>
      <c r="D822" s="322"/>
    </row>
    <row r="823" spans="1:4" ht="12">
      <c r="A823" s="321"/>
      <c r="B823" s="321"/>
      <c r="C823" s="322"/>
      <c r="D823" s="322"/>
    </row>
    <row r="824" spans="1:4" ht="12">
      <c r="A824" s="321"/>
      <c r="B824" s="321"/>
      <c r="C824" s="322"/>
      <c r="D824" s="322"/>
    </row>
    <row r="825" spans="1:4" ht="12">
      <c r="A825" s="321"/>
      <c r="B825" s="321"/>
      <c r="C825" s="322"/>
      <c r="D825" s="322"/>
    </row>
    <row r="826" spans="1:2" ht="12">
      <c r="A826" s="321"/>
      <c r="B826" s="321"/>
    </row>
    <row r="827" spans="1:2" ht="12">
      <c r="A827" s="321"/>
      <c r="B827" s="321"/>
    </row>
    <row r="828" spans="1:4" ht="12">
      <c r="A828" s="321"/>
      <c r="B828" s="321"/>
      <c r="C828" s="323"/>
      <c r="D828" s="323"/>
    </row>
    <row r="829" spans="1:2" ht="12">
      <c r="A829" s="321"/>
      <c r="B829" s="321"/>
    </row>
    <row r="830" spans="1:4" ht="12">
      <c r="A830" s="321"/>
      <c r="B830" s="321"/>
      <c r="C830" s="322"/>
      <c r="D830" s="322"/>
    </row>
    <row r="831" spans="1:4" ht="12">
      <c r="A831" s="321"/>
      <c r="B831" s="321"/>
      <c r="C831" s="322"/>
      <c r="D831" s="322"/>
    </row>
    <row r="832" spans="1:2" ht="12">
      <c r="A832" s="321"/>
      <c r="B832" s="321"/>
    </row>
    <row r="833" spans="1:4" ht="12">
      <c r="A833" s="321"/>
      <c r="B833" s="321"/>
      <c r="C833" s="322"/>
      <c r="D833" s="322"/>
    </row>
    <row r="834" spans="1:4" ht="12">
      <c r="A834" s="321"/>
      <c r="B834" s="321"/>
      <c r="C834" s="322"/>
      <c r="D834" s="322"/>
    </row>
    <row r="835" spans="1:4" ht="12">
      <c r="A835" s="321"/>
      <c r="B835" s="321"/>
      <c r="C835" s="322"/>
      <c r="D835" s="322"/>
    </row>
    <row r="836" spans="1:4" ht="12">
      <c r="A836" s="321"/>
      <c r="B836" s="321"/>
      <c r="C836" s="322"/>
      <c r="D836" s="322"/>
    </row>
    <row r="837" spans="1:4" ht="12">
      <c r="A837" s="321"/>
      <c r="B837" s="321"/>
      <c r="C837" s="322"/>
      <c r="D837" s="322"/>
    </row>
    <row r="838" spans="1:4" ht="12">
      <c r="A838" s="321"/>
      <c r="B838" s="321"/>
      <c r="C838" s="322"/>
      <c r="D838" s="322"/>
    </row>
    <row r="839" spans="1:4" ht="12">
      <c r="A839" s="321"/>
      <c r="B839" s="321"/>
      <c r="C839" s="323"/>
      <c r="D839" s="323"/>
    </row>
    <row r="840" spans="1:4" ht="12">
      <c r="A840" s="321"/>
      <c r="B840" s="321"/>
      <c r="C840" s="322"/>
      <c r="D840" s="322"/>
    </row>
    <row r="841" spans="1:4" ht="12">
      <c r="A841" s="321"/>
      <c r="B841" s="321"/>
      <c r="C841" s="322"/>
      <c r="D841" s="322"/>
    </row>
    <row r="842" spans="1:2" ht="12">
      <c r="A842" s="321"/>
      <c r="B842" s="321"/>
    </row>
    <row r="843" spans="1:2" ht="12">
      <c r="A843" s="321"/>
      <c r="B843" s="321"/>
    </row>
    <row r="844" spans="1:2" ht="12">
      <c r="A844" s="321"/>
      <c r="B844" s="321"/>
    </row>
    <row r="845" spans="1:4" ht="12">
      <c r="A845" s="321"/>
      <c r="B845" s="321"/>
      <c r="C845" s="322"/>
      <c r="D845" s="322"/>
    </row>
    <row r="846" spans="1:4" ht="12">
      <c r="A846" s="321"/>
      <c r="B846" s="321"/>
      <c r="C846" s="322"/>
      <c r="D846" s="322"/>
    </row>
    <row r="847" spans="1:4" ht="12">
      <c r="A847" s="321"/>
      <c r="B847" s="321"/>
      <c r="C847" s="322"/>
      <c r="D847" s="322"/>
    </row>
    <row r="848" spans="1:4" ht="12">
      <c r="A848" s="321"/>
      <c r="B848" s="321"/>
      <c r="C848" s="322"/>
      <c r="D848" s="322"/>
    </row>
    <row r="849" spans="1:2" ht="12">
      <c r="A849" s="321"/>
      <c r="B849" s="321"/>
    </row>
    <row r="850" spans="1:4" ht="12">
      <c r="A850" s="321"/>
      <c r="B850" s="321"/>
      <c r="C850" s="322"/>
      <c r="D850" s="322"/>
    </row>
    <row r="851" spans="1:4" ht="12">
      <c r="A851" s="321"/>
      <c r="B851" s="321"/>
      <c r="C851" s="322"/>
      <c r="D851" s="322"/>
    </row>
    <row r="852" spans="1:2" ht="12">
      <c r="A852" s="321"/>
      <c r="B852" s="321"/>
    </row>
    <row r="853" spans="1:2" ht="12">
      <c r="A853" s="321"/>
      <c r="B853" s="321"/>
    </row>
    <row r="854" spans="1:4" ht="12">
      <c r="A854" s="321"/>
      <c r="B854" s="321"/>
      <c r="C854" s="322"/>
      <c r="D854" s="322"/>
    </row>
    <row r="855" spans="1:4" ht="12">
      <c r="A855" s="321"/>
      <c r="B855" s="321"/>
      <c r="C855" s="322"/>
      <c r="D855" s="322"/>
    </row>
    <row r="856" spans="1:4" ht="12">
      <c r="A856" s="321"/>
      <c r="B856" s="321"/>
      <c r="C856" s="323"/>
      <c r="D856" s="323"/>
    </row>
    <row r="857" spans="1:4" ht="12">
      <c r="A857" s="321"/>
      <c r="B857" s="321"/>
      <c r="C857" s="322"/>
      <c r="D857" s="322"/>
    </row>
    <row r="858" spans="1:2" ht="12">
      <c r="A858" s="321"/>
      <c r="B858" s="321"/>
    </row>
    <row r="859" spans="1:4" ht="12">
      <c r="A859" s="321"/>
      <c r="B859" s="321"/>
      <c r="C859" s="323"/>
      <c r="D859" s="323"/>
    </row>
    <row r="860" spans="1:4" ht="12">
      <c r="A860" s="321"/>
      <c r="B860" s="321"/>
      <c r="C860" s="323"/>
      <c r="D860" s="323"/>
    </row>
    <row r="861" spans="1:2" ht="12">
      <c r="A861" s="321"/>
      <c r="B861" s="321"/>
    </row>
    <row r="862" spans="1:2" ht="12">
      <c r="A862" s="321"/>
      <c r="B862" s="321"/>
    </row>
    <row r="863" spans="1:2" ht="12">
      <c r="A863" s="321"/>
      <c r="B863" s="321"/>
    </row>
    <row r="864" spans="1:2" ht="12">
      <c r="A864" s="321"/>
      <c r="B864" s="321"/>
    </row>
    <row r="865" spans="1:4" ht="12">
      <c r="A865" s="321"/>
      <c r="B865" s="321"/>
      <c r="C865" s="322"/>
      <c r="D865" s="322"/>
    </row>
    <row r="866" spans="1:4" ht="12">
      <c r="A866" s="321"/>
      <c r="B866" s="321"/>
      <c r="C866" s="322"/>
      <c r="D866" s="322"/>
    </row>
    <row r="867" spans="1:4" ht="12">
      <c r="A867" s="321"/>
      <c r="B867" s="321"/>
      <c r="C867" s="322"/>
      <c r="D867" s="322"/>
    </row>
    <row r="868" spans="1:2" ht="12">
      <c r="A868" s="321"/>
      <c r="B868" s="321"/>
    </row>
    <row r="869" spans="1:4" ht="12">
      <c r="A869" s="321"/>
      <c r="B869" s="321"/>
      <c r="C869" s="322"/>
      <c r="D869" s="322"/>
    </row>
    <row r="870" spans="1:4" ht="12">
      <c r="A870" s="321"/>
      <c r="B870" s="321"/>
      <c r="C870" s="322"/>
      <c r="D870" s="322"/>
    </row>
    <row r="871" spans="1:2" ht="12">
      <c r="A871" s="321"/>
      <c r="B871" s="321"/>
    </row>
    <row r="872" spans="1:4" ht="12">
      <c r="A872" s="321"/>
      <c r="B872" s="321"/>
      <c r="C872" s="322"/>
      <c r="D872" s="322"/>
    </row>
    <row r="873" spans="1:4" ht="12">
      <c r="A873" s="321"/>
      <c r="B873" s="321"/>
      <c r="C873" s="322"/>
      <c r="D873" s="322"/>
    </row>
    <row r="874" spans="1:2" ht="12">
      <c r="A874" s="321"/>
      <c r="B874" s="321"/>
    </row>
    <row r="875" spans="1:4" ht="12">
      <c r="A875" s="321"/>
      <c r="B875" s="321"/>
      <c r="C875" s="322"/>
      <c r="D875" s="322"/>
    </row>
    <row r="876" spans="1:4" ht="12">
      <c r="A876" s="321"/>
      <c r="B876" s="321"/>
      <c r="C876" s="322"/>
      <c r="D876" s="322"/>
    </row>
    <row r="877" spans="1:4" ht="12">
      <c r="A877" s="321"/>
      <c r="B877" s="321"/>
      <c r="C877" s="322"/>
      <c r="D877" s="322"/>
    </row>
    <row r="878" spans="1:2" ht="12">
      <c r="A878" s="321"/>
      <c r="B878" s="321"/>
    </row>
    <row r="879" spans="1:4" ht="12">
      <c r="A879" s="321"/>
      <c r="B879" s="321"/>
      <c r="C879" s="322"/>
      <c r="D879" s="322"/>
    </row>
    <row r="880" spans="1:4" ht="12">
      <c r="A880" s="321"/>
      <c r="B880" s="321"/>
      <c r="C880" s="322"/>
      <c r="D880" s="322"/>
    </row>
    <row r="881" spans="1:2" ht="12">
      <c r="A881" s="321"/>
      <c r="B881" s="321"/>
    </row>
    <row r="882" spans="1:4" ht="12">
      <c r="A882" s="321"/>
      <c r="B882" s="321"/>
      <c r="C882" s="322"/>
      <c r="D882" s="322"/>
    </row>
    <row r="883" spans="1:4" ht="12">
      <c r="A883" s="321"/>
      <c r="B883" s="321"/>
      <c r="C883" s="322"/>
      <c r="D883" s="322"/>
    </row>
    <row r="884" spans="1:2" ht="12">
      <c r="A884" s="321"/>
      <c r="B884" s="321"/>
    </row>
    <row r="885" spans="1:4" ht="12">
      <c r="A885" s="321"/>
      <c r="B885" s="321"/>
      <c r="C885" s="322"/>
      <c r="D885" s="322"/>
    </row>
    <row r="886" spans="1:4" ht="12">
      <c r="A886" s="321"/>
      <c r="B886" s="321"/>
      <c r="C886" s="322"/>
      <c r="D886" s="322"/>
    </row>
    <row r="887" spans="1:2" ht="12">
      <c r="A887" s="321"/>
      <c r="B887" s="321"/>
    </row>
    <row r="888" spans="1:4" ht="12">
      <c r="A888" s="321"/>
      <c r="B888" s="321"/>
      <c r="C888" s="322"/>
      <c r="D888" s="322"/>
    </row>
    <row r="889" spans="1:4" ht="12">
      <c r="A889" s="321"/>
      <c r="B889" s="321"/>
      <c r="C889" s="322"/>
      <c r="D889" s="322"/>
    </row>
    <row r="890" spans="1:2" ht="12">
      <c r="A890" s="321"/>
      <c r="B890" s="321"/>
    </row>
    <row r="891" spans="1:4" ht="12">
      <c r="A891" s="321"/>
      <c r="B891" s="321"/>
      <c r="C891" s="322"/>
      <c r="D891" s="322"/>
    </row>
    <row r="892" spans="1:4" ht="12">
      <c r="A892" s="321"/>
      <c r="B892" s="321"/>
      <c r="C892" s="322"/>
      <c r="D892" s="322"/>
    </row>
    <row r="893" spans="1:4" ht="12">
      <c r="A893" s="321"/>
      <c r="B893" s="321"/>
      <c r="C893" s="322"/>
      <c r="D893" s="322"/>
    </row>
    <row r="894" spans="1:4" ht="12">
      <c r="A894" s="321"/>
      <c r="B894" s="321"/>
      <c r="C894" s="322"/>
      <c r="D894" s="322"/>
    </row>
    <row r="895" spans="1:4" ht="12">
      <c r="A895" s="321"/>
      <c r="B895" s="321"/>
      <c r="C895" s="322"/>
      <c r="D895" s="322"/>
    </row>
    <row r="896" spans="1:4" ht="12">
      <c r="A896" s="321"/>
      <c r="B896" s="321"/>
      <c r="C896" s="322"/>
      <c r="D896" s="322"/>
    </row>
    <row r="897" spans="1:4" ht="12">
      <c r="A897" s="321"/>
      <c r="B897" s="321"/>
      <c r="C897" s="322"/>
      <c r="D897" s="322"/>
    </row>
    <row r="898" spans="1:4" ht="12">
      <c r="A898" s="321"/>
      <c r="B898" s="321"/>
      <c r="C898" s="322"/>
      <c r="D898" s="322"/>
    </row>
    <row r="899" spans="1:4" ht="12">
      <c r="A899" s="321"/>
      <c r="B899" s="321"/>
      <c r="C899" s="322"/>
      <c r="D899" s="322"/>
    </row>
    <row r="900" spans="1:2" ht="12">
      <c r="A900" s="321"/>
      <c r="B900" s="321"/>
    </row>
    <row r="901" spans="1:2" ht="12">
      <c r="A901" s="321"/>
      <c r="B901" s="321"/>
    </row>
    <row r="902" spans="1:2" ht="12">
      <c r="A902" s="321"/>
      <c r="B902" s="321"/>
    </row>
    <row r="903" spans="1:2" ht="12">
      <c r="A903" s="321"/>
      <c r="B903" s="321"/>
    </row>
    <row r="904" spans="1:2" ht="12">
      <c r="A904" s="321"/>
      <c r="B904" s="321"/>
    </row>
    <row r="905" spans="1:2" ht="12">
      <c r="A905" s="321"/>
      <c r="B905" s="321"/>
    </row>
    <row r="906" spans="1:2" ht="12">
      <c r="A906" s="321"/>
      <c r="B906" s="321"/>
    </row>
    <row r="907" spans="1:2" ht="12">
      <c r="A907" s="321"/>
      <c r="B907" s="321"/>
    </row>
    <row r="908" spans="1:2" ht="12">
      <c r="A908" s="321"/>
      <c r="B908" s="321"/>
    </row>
    <row r="909" spans="1:2" ht="12">
      <c r="A909" s="321"/>
      <c r="B909" s="321"/>
    </row>
    <row r="910" spans="1:2" ht="12">
      <c r="A910" s="321"/>
      <c r="B910" s="321"/>
    </row>
    <row r="911" spans="1:2" ht="12">
      <c r="A911" s="321"/>
      <c r="B911" s="321"/>
    </row>
    <row r="912" spans="1:2" ht="12">
      <c r="A912" s="321"/>
      <c r="B912" s="321"/>
    </row>
    <row r="913" spans="1:2" ht="12">
      <c r="A913" s="321"/>
      <c r="B913" s="321"/>
    </row>
    <row r="914" spans="1:2" ht="12">
      <c r="A914" s="321"/>
      <c r="B914" s="321"/>
    </row>
    <row r="915" spans="1:2" ht="12">
      <c r="A915" s="321"/>
      <c r="B915" s="321"/>
    </row>
    <row r="916" spans="1:2" ht="12">
      <c r="A916" s="321"/>
      <c r="B916" s="321"/>
    </row>
    <row r="917" spans="1:2" ht="12">
      <c r="A917" s="321"/>
      <c r="B917" s="321"/>
    </row>
    <row r="918" spans="1:2" ht="12">
      <c r="A918" s="321"/>
      <c r="B918" s="321"/>
    </row>
    <row r="919" spans="1:2" ht="12">
      <c r="A919" s="321"/>
      <c r="B919" s="321"/>
    </row>
    <row r="920" spans="1:2" ht="12">
      <c r="A920" s="321"/>
      <c r="B920" s="321"/>
    </row>
    <row r="921" spans="1:2" ht="12">
      <c r="A921" s="321"/>
      <c r="B921" s="321"/>
    </row>
    <row r="922" spans="1:2" ht="12">
      <c r="A922" s="321"/>
      <c r="B922" s="321"/>
    </row>
    <row r="923" spans="1:2" ht="12">
      <c r="A923" s="321"/>
      <c r="B923" s="321"/>
    </row>
    <row r="924" spans="1:2" ht="12">
      <c r="A924" s="321"/>
      <c r="B924" s="321"/>
    </row>
    <row r="925" spans="1:2" ht="12">
      <c r="A925" s="321"/>
      <c r="B925" s="321"/>
    </row>
    <row r="926" spans="1:2" ht="12">
      <c r="A926" s="321"/>
      <c r="B926" s="321"/>
    </row>
    <row r="927" spans="1:2" ht="12">
      <c r="A927" s="321"/>
      <c r="B927" s="321"/>
    </row>
    <row r="928" spans="1:2" ht="12">
      <c r="A928" s="321"/>
      <c r="B928" s="321"/>
    </row>
    <row r="929" spans="1:2" ht="12">
      <c r="A929" s="321"/>
      <c r="B929" s="321"/>
    </row>
    <row r="930" spans="1:2" ht="12">
      <c r="A930" s="321"/>
      <c r="B930" s="321"/>
    </row>
    <row r="931" spans="1:2" ht="12">
      <c r="A931" s="321"/>
      <c r="B931" s="321"/>
    </row>
    <row r="932" spans="1:2" ht="12">
      <c r="A932" s="321"/>
      <c r="B932" s="321"/>
    </row>
    <row r="933" spans="1:2" ht="12">
      <c r="A933" s="321"/>
      <c r="B933" s="321"/>
    </row>
    <row r="934" spans="1:2" ht="12">
      <c r="A934" s="321"/>
      <c r="B934" s="321"/>
    </row>
    <row r="935" spans="1:2" ht="12">
      <c r="A935" s="321"/>
      <c r="B935" s="321"/>
    </row>
    <row r="936" spans="1:2" ht="12">
      <c r="A936" s="321"/>
      <c r="B936" s="321"/>
    </row>
    <row r="937" spans="1:2" ht="12">
      <c r="A937" s="321"/>
      <c r="B937" s="321"/>
    </row>
    <row r="938" spans="1:2" ht="12">
      <c r="A938" s="321"/>
      <c r="B938" s="321"/>
    </row>
    <row r="939" spans="1:2" ht="12">
      <c r="A939" s="321"/>
      <c r="B939" s="321"/>
    </row>
    <row r="940" spans="1:2" ht="12">
      <c r="A940" s="321"/>
      <c r="B940" s="321"/>
    </row>
    <row r="941" spans="1:2" ht="12">
      <c r="A941" s="321"/>
      <c r="B941" s="321"/>
    </row>
    <row r="942" spans="1:2" ht="12">
      <c r="A942" s="321"/>
      <c r="B942" s="321"/>
    </row>
    <row r="943" spans="1:2" ht="12">
      <c r="A943" s="321"/>
      <c r="B943" s="321"/>
    </row>
    <row r="944" spans="1:2" ht="12">
      <c r="A944" s="321"/>
      <c r="B944" s="321"/>
    </row>
    <row r="945" spans="1:2" ht="12">
      <c r="A945" s="321"/>
      <c r="B945" s="321"/>
    </row>
    <row r="946" spans="1:2" ht="12">
      <c r="A946" s="321"/>
      <c r="B946" s="321"/>
    </row>
    <row r="947" spans="1:2" ht="12">
      <c r="A947" s="321"/>
      <c r="B947" s="321"/>
    </row>
    <row r="948" spans="1:2" ht="12">
      <c r="A948" s="321"/>
      <c r="B948" s="321"/>
    </row>
    <row r="949" spans="1:2" ht="12">
      <c r="A949" s="321"/>
      <c r="B949" s="321"/>
    </row>
    <row r="950" spans="1:2" ht="12">
      <c r="A950" s="321"/>
      <c r="B950" s="321"/>
    </row>
    <row r="951" spans="1:2" ht="12">
      <c r="A951" s="321"/>
      <c r="B951" s="321"/>
    </row>
    <row r="952" spans="1:2" ht="12">
      <c r="A952" s="321"/>
      <c r="B952" s="321"/>
    </row>
    <row r="953" spans="1:2" ht="12">
      <c r="A953" s="321"/>
      <c r="B953" s="321"/>
    </row>
    <row r="954" spans="1:2" ht="12">
      <c r="A954" s="321"/>
      <c r="B954" s="321"/>
    </row>
    <row r="955" spans="1:2" ht="12">
      <c r="A955" s="321"/>
      <c r="B955" s="321"/>
    </row>
    <row r="956" spans="1:2" ht="12">
      <c r="A956" s="321"/>
      <c r="B956" s="321"/>
    </row>
    <row r="957" spans="1:2" ht="12">
      <c r="A957" s="321"/>
      <c r="B957" s="321"/>
    </row>
    <row r="958" spans="1:2" ht="12">
      <c r="A958" s="321"/>
      <c r="B958" s="321"/>
    </row>
    <row r="959" spans="1:2" ht="12">
      <c r="A959" s="321"/>
      <c r="B959" s="321"/>
    </row>
    <row r="960" spans="1:2" ht="12">
      <c r="A960" s="321"/>
      <c r="B960" s="321"/>
    </row>
    <row r="961" spans="1:2" ht="12">
      <c r="A961" s="321"/>
      <c r="B961" s="321"/>
    </row>
    <row r="962" spans="1:2" ht="12">
      <c r="A962" s="321"/>
      <c r="B962" s="321"/>
    </row>
    <row r="963" spans="1:2" ht="12">
      <c r="A963" s="321"/>
      <c r="B963" s="321"/>
    </row>
    <row r="964" spans="1:2" ht="12">
      <c r="A964" s="321"/>
      <c r="B964" s="321"/>
    </row>
    <row r="965" spans="1:2" ht="12">
      <c r="A965" s="321"/>
      <c r="B965" s="321"/>
    </row>
    <row r="966" spans="1:2" ht="12">
      <c r="A966" s="321"/>
      <c r="B966" s="321"/>
    </row>
    <row r="967" spans="1:2" ht="12">
      <c r="A967" s="321"/>
      <c r="B967" s="321"/>
    </row>
    <row r="968" spans="1:2" ht="12">
      <c r="A968" s="321"/>
      <c r="B968" s="321"/>
    </row>
    <row r="969" spans="1:2" ht="12">
      <c r="A969" s="321"/>
      <c r="B969" s="321"/>
    </row>
    <row r="970" spans="1:2" ht="12">
      <c r="A970" s="321"/>
      <c r="B970" s="321"/>
    </row>
    <row r="971" spans="1:2" ht="12">
      <c r="A971" s="321"/>
      <c r="B971" s="321"/>
    </row>
    <row r="972" spans="1:2" ht="12">
      <c r="A972" s="321"/>
      <c r="B972" s="321"/>
    </row>
    <row r="973" spans="1:2" ht="12">
      <c r="A973" s="321"/>
      <c r="B973" s="321"/>
    </row>
    <row r="974" spans="1:2" ht="12">
      <c r="A974" s="321"/>
      <c r="B974" s="321"/>
    </row>
    <row r="975" spans="1:2" ht="12">
      <c r="A975" s="321"/>
      <c r="B975" s="321"/>
    </row>
    <row r="976" spans="1:2" ht="12">
      <c r="A976" s="321"/>
      <c r="B976" s="321"/>
    </row>
    <row r="977" spans="1:2" ht="12">
      <c r="A977" s="321"/>
      <c r="B977" s="321"/>
    </row>
    <row r="978" spans="1:2" ht="12">
      <c r="A978" s="321"/>
      <c r="B978" s="321"/>
    </row>
    <row r="979" spans="1:2" ht="12">
      <c r="A979" s="321"/>
      <c r="B979" s="321"/>
    </row>
    <row r="980" spans="1:2" ht="12">
      <c r="A980" s="321"/>
      <c r="B980" s="321"/>
    </row>
    <row r="981" spans="1:2" ht="12">
      <c r="A981" s="321"/>
      <c r="B981" s="321"/>
    </row>
    <row r="982" spans="1:2" ht="12">
      <c r="A982" s="321"/>
      <c r="B982" s="321"/>
    </row>
    <row r="983" spans="1:2" ht="12">
      <c r="A983" s="321"/>
      <c r="B983" s="321"/>
    </row>
    <row r="984" spans="1:2" ht="12">
      <c r="A984" s="321"/>
      <c r="B984" s="321"/>
    </row>
    <row r="985" spans="1:2" ht="12">
      <c r="A985" s="321"/>
      <c r="B985" s="321"/>
    </row>
    <row r="986" spans="1:2" ht="12">
      <c r="A986" s="321"/>
      <c r="B986" s="321"/>
    </row>
    <row r="987" spans="1:2" ht="12">
      <c r="A987" s="321"/>
      <c r="B987" s="321"/>
    </row>
    <row r="988" spans="1:2" ht="12">
      <c r="A988" s="321"/>
      <c r="B988" s="321"/>
    </row>
    <row r="989" spans="1:2" ht="12">
      <c r="A989" s="321"/>
      <c r="B989" s="321"/>
    </row>
    <row r="990" spans="1:2" ht="12">
      <c r="A990" s="321"/>
      <c r="B990" s="321"/>
    </row>
    <row r="991" spans="1:2" ht="12">
      <c r="A991" s="321"/>
      <c r="B991" s="321"/>
    </row>
    <row r="992" spans="1:2" ht="12">
      <c r="A992" s="321"/>
      <c r="B992" s="321"/>
    </row>
    <row r="993" spans="1:2" ht="12">
      <c r="A993" s="321"/>
      <c r="B993" s="321"/>
    </row>
    <row r="994" spans="1:2" ht="12">
      <c r="A994" s="321"/>
      <c r="B994" s="321"/>
    </row>
    <row r="995" spans="1:2" ht="12">
      <c r="A995" s="321"/>
      <c r="B995" s="321"/>
    </row>
    <row r="996" spans="1:2" ht="12">
      <c r="A996" s="321"/>
      <c r="B996" s="321"/>
    </row>
    <row r="997" spans="1:2" ht="12">
      <c r="A997" s="321"/>
      <c r="B997" s="321"/>
    </row>
    <row r="998" spans="1:2" ht="12">
      <c r="A998" s="321"/>
      <c r="B998" s="321"/>
    </row>
    <row r="999" spans="1:2" ht="12">
      <c r="A999" s="321"/>
      <c r="B999" s="321"/>
    </row>
    <row r="1000" spans="1:2" ht="12">
      <c r="A1000" s="321"/>
      <c r="B1000" s="321"/>
    </row>
    <row r="1001" spans="1:2" ht="12">
      <c r="A1001" s="321"/>
      <c r="B1001" s="321"/>
    </row>
    <row r="1002" spans="1:2" ht="12">
      <c r="A1002" s="321"/>
      <c r="B1002" s="321"/>
    </row>
    <row r="1003" spans="1:2" ht="12">
      <c r="A1003" s="321"/>
      <c r="B1003" s="321"/>
    </row>
    <row r="1004" spans="1:2" ht="12">
      <c r="A1004" s="321"/>
      <c r="B1004" s="321"/>
    </row>
    <row r="1005" spans="1:2" ht="12">
      <c r="A1005" s="321"/>
      <c r="B1005" s="321"/>
    </row>
    <row r="1006" spans="1:2" ht="12">
      <c r="A1006" s="321"/>
      <c r="B1006" s="321"/>
    </row>
    <row r="1007" spans="1:2" ht="12">
      <c r="A1007" s="321"/>
      <c r="B1007" s="321"/>
    </row>
    <row r="1008" spans="1:2" ht="12">
      <c r="A1008" s="321"/>
      <c r="B1008" s="321"/>
    </row>
    <row r="1009" spans="1:2" ht="12">
      <c r="A1009" s="321"/>
      <c r="B1009" s="321"/>
    </row>
    <row r="1010" spans="1:2" ht="12">
      <c r="A1010" s="321"/>
      <c r="B1010" s="321"/>
    </row>
    <row r="1011" spans="1:2" ht="12">
      <c r="A1011" s="321"/>
      <c r="B1011" s="321"/>
    </row>
    <row r="1012" spans="1:2" ht="12">
      <c r="A1012" s="321"/>
      <c r="B1012" s="321"/>
    </row>
    <row r="1013" spans="1:2" ht="12">
      <c r="A1013" s="321"/>
      <c r="B1013" s="321"/>
    </row>
    <row r="1014" spans="1:2" ht="12">
      <c r="A1014" s="321"/>
      <c r="B1014" s="321"/>
    </row>
    <row r="1015" spans="1:2" ht="12">
      <c r="A1015" s="321"/>
      <c r="B1015" s="321"/>
    </row>
    <row r="1016" spans="1:2" ht="12">
      <c r="A1016" s="321"/>
      <c r="B1016" s="321"/>
    </row>
    <row r="1017" spans="1:2" ht="12">
      <c r="A1017" s="321"/>
      <c r="B1017" s="321"/>
    </row>
    <row r="1018" spans="1:2" ht="12">
      <c r="A1018" s="321"/>
      <c r="B1018" s="321"/>
    </row>
    <row r="1019" spans="1:2" ht="12">
      <c r="A1019" s="321"/>
      <c r="B1019" s="321"/>
    </row>
    <row r="1020" spans="1:2" ht="12">
      <c r="A1020" s="321"/>
      <c r="B1020" s="321"/>
    </row>
    <row r="1021" spans="1:2" ht="12">
      <c r="A1021" s="321"/>
      <c r="B1021" s="321"/>
    </row>
    <row r="1022" spans="1:2" ht="12">
      <c r="A1022" s="321"/>
      <c r="B1022" s="321"/>
    </row>
    <row r="1023" spans="1:2" ht="12">
      <c r="A1023" s="321"/>
      <c r="B1023" s="321"/>
    </row>
    <row r="1024" spans="1:2" ht="12">
      <c r="A1024" s="321"/>
      <c r="B1024" s="321"/>
    </row>
    <row r="1025" spans="1:2" ht="12">
      <c r="A1025" s="321"/>
      <c r="B1025" s="321"/>
    </row>
    <row r="1026" spans="1:2" ht="12">
      <c r="A1026" s="321"/>
      <c r="B1026" s="321"/>
    </row>
    <row r="1027" spans="1:2" ht="12">
      <c r="A1027" s="321"/>
      <c r="B1027" s="321"/>
    </row>
    <row r="1028" spans="1:2" ht="12">
      <c r="A1028" s="321"/>
      <c r="B1028" s="321"/>
    </row>
    <row r="1029" spans="1:2" ht="12">
      <c r="A1029" s="321"/>
      <c r="B1029" s="321"/>
    </row>
    <row r="1030" spans="1:2" ht="12">
      <c r="A1030" s="321"/>
      <c r="B1030" s="321"/>
    </row>
    <row r="1031" spans="1:2" ht="12">
      <c r="A1031" s="321"/>
      <c r="B1031" s="321"/>
    </row>
    <row r="1032" spans="1:2" ht="12">
      <c r="A1032" s="321"/>
      <c r="B1032" s="321"/>
    </row>
    <row r="1033" spans="1:2" ht="12">
      <c r="A1033" s="321"/>
      <c r="B1033" s="321"/>
    </row>
    <row r="1034" spans="1:2" ht="12">
      <c r="A1034" s="321"/>
      <c r="B1034" s="321"/>
    </row>
    <row r="1035" spans="1:2" ht="12">
      <c r="A1035" s="321"/>
      <c r="B1035" s="321"/>
    </row>
    <row r="1036" spans="1:2" ht="12">
      <c r="A1036" s="321"/>
      <c r="B1036" s="321"/>
    </row>
    <row r="1037" spans="1:2" ht="12">
      <c r="A1037" s="321"/>
      <c r="B1037" s="321"/>
    </row>
    <row r="1038" spans="1:2" ht="12">
      <c r="A1038" s="321"/>
      <c r="B1038" s="321"/>
    </row>
    <row r="1039" spans="1:2" ht="12">
      <c r="A1039" s="321"/>
      <c r="B1039" s="321"/>
    </row>
    <row r="1040" spans="1:2" ht="12">
      <c r="A1040" s="321"/>
      <c r="B1040" s="321"/>
    </row>
    <row r="1041" spans="1:2" ht="12">
      <c r="A1041" s="321"/>
      <c r="B1041" s="321"/>
    </row>
    <row r="1042" spans="1:2" ht="12">
      <c r="A1042" s="321"/>
      <c r="B1042" s="321"/>
    </row>
    <row r="1043" spans="1:2" ht="12">
      <c r="A1043" s="321"/>
      <c r="B1043" s="321"/>
    </row>
    <row r="1044" spans="1:2" ht="12">
      <c r="A1044" s="321"/>
      <c r="B1044" s="321"/>
    </row>
    <row r="1045" spans="1:2" ht="12">
      <c r="A1045" s="321"/>
      <c r="B1045" s="321"/>
    </row>
    <row r="1046" spans="1:2" ht="12">
      <c r="A1046" s="321"/>
      <c r="B1046" s="321"/>
    </row>
    <row r="1047" spans="1:2" ht="12">
      <c r="A1047" s="321"/>
      <c r="B1047" s="321"/>
    </row>
    <row r="1048" spans="1:2" ht="12">
      <c r="A1048" s="321"/>
      <c r="B1048" s="321"/>
    </row>
    <row r="1049" spans="1:2" ht="12">
      <c r="A1049" s="321"/>
      <c r="B1049" s="321"/>
    </row>
    <row r="1050" spans="1:2" ht="12">
      <c r="A1050" s="321"/>
      <c r="B1050" s="321"/>
    </row>
    <row r="1051" spans="1:2" ht="12">
      <c r="A1051" s="321"/>
      <c r="B1051" s="321"/>
    </row>
    <row r="1052" spans="1:2" ht="12">
      <c r="A1052" s="321"/>
      <c r="B1052" s="321"/>
    </row>
    <row r="1053" spans="1:2" ht="12">
      <c r="A1053" s="321"/>
      <c r="B1053" s="321"/>
    </row>
    <row r="1054" spans="1:2" ht="12">
      <c r="A1054" s="321"/>
      <c r="B1054" s="321"/>
    </row>
    <row r="1055" spans="1:2" ht="12">
      <c r="A1055" s="321"/>
      <c r="B1055" s="321"/>
    </row>
    <row r="1056" spans="1:2" ht="12">
      <c r="A1056" s="321"/>
      <c r="B1056" s="321"/>
    </row>
    <row r="1057" spans="1:2" ht="12">
      <c r="A1057" s="321"/>
      <c r="B1057" s="321"/>
    </row>
    <row r="1058" spans="1:2" ht="12">
      <c r="A1058" s="321"/>
      <c r="B1058" s="321"/>
    </row>
    <row r="1059" spans="1:2" ht="12">
      <c r="A1059" s="321"/>
      <c r="B1059" s="321"/>
    </row>
    <row r="1060" spans="1:2" ht="12">
      <c r="A1060" s="321"/>
      <c r="B1060" s="321"/>
    </row>
    <row r="1061" spans="1:2" ht="12">
      <c r="A1061" s="321"/>
      <c r="B1061" s="321"/>
    </row>
    <row r="1062" spans="1:2" ht="12">
      <c r="A1062" s="321"/>
      <c r="B1062" s="321"/>
    </row>
    <row r="1063" spans="1:2" ht="12">
      <c r="A1063" s="321"/>
      <c r="B1063" s="321"/>
    </row>
    <row r="1064" spans="1:2" ht="12">
      <c r="A1064" s="321"/>
      <c r="B1064" s="321"/>
    </row>
    <row r="1065" spans="1:2" ht="12">
      <c r="A1065" s="321"/>
      <c r="B1065" s="321"/>
    </row>
    <row r="1066" spans="1:2" ht="12">
      <c r="A1066" s="321"/>
      <c r="B1066" s="321"/>
    </row>
    <row r="1067" spans="1:2" ht="12">
      <c r="A1067" s="321"/>
      <c r="B1067" s="321"/>
    </row>
    <row r="1068" spans="1:2" ht="12">
      <c r="A1068" s="321"/>
      <c r="B1068" s="321"/>
    </row>
    <row r="1069" spans="1:2" ht="12">
      <c r="A1069" s="321"/>
      <c r="B1069" s="321"/>
    </row>
    <row r="1070" spans="1:2" ht="12">
      <c r="A1070" s="321"/>
      <c r="B1070" s="321"/>
    </row>
    <row r="1071" spans="1:2" ht="12">
      <c r="A1071" s="321"/>
      <c r="B1071" s="321"/>
    </row>
    <row r="1072" spans="1:2" ht="12">
      <c r="A1072" s="321"/>
      <c r="B1072" s="321"/>
    </row>
    <row r="1073" spans="1:2" ht="12">
      <c r="A1073" s="321"/>
      <c r="B1073" s="321"/>
    </row>
    <row r="1074" spans="1:2" ht="12">
      <c r="A1074" s="321"/>
      <c r="B1074" s="321"/>
    </row>
    <row r="1075" spans="1:2" ht="12">
      <c r="A1075" s="321"/>
      <c r="B1075" s="321"/>
    </row>
    <row r="1076" spans="1:2" ht="12">
      <c r="A1076" s="321"/>
      <c r="B1076" s="321"/>
    </row>
    <row r="1077" spans="1:2" ht="12">
      <c r="A1077" s="321"/>
      <c r="B1077" s="321"/>
    </row>
    <row r="1078" spans="1:2" ht="12">
      <c r="A1078" s="321"/>
      <c r="B1078" s="321"/>
    </row>
    <row r="1079" spans="1:2" ht="12">
      <c r="A1079" s="321"/>
      <c r="B1079" s="321"/>
    </row>
    <row r="1080" spans="1:2" ht="12">
      <c r="A1080" s="321"/>
      <c r="B1080" s="321"/>
    </row>
    <row r="1081" spans="1:2" ht="12">
      <c r="A1081" s="321"/>
      <c r="B1081" s="321"/>
    </row>
    <row r="1082" spans="1:2" ht="12">
      <c r="A1082" s="321"/>
      <c r="B1082" s="321"/>
    </row>
    <row r="1083" spans="1:2" ht="12">
      <c r="A1083" s="321"/>
      <c r="B1083" s="321"/>
    </row>
    <row r="1084" spans="1:2" ht="12">
      <c r="A1084" s="321"/>
      <c r="B1084" s="321"/>
    </row>
    <row r="1085" spans="1:2" ht="12">
      <c r="A1085" s="321"/>
      <c r="B1085" s="321"/>
    </row>
    <row r="1086" spans="1:2" ht="12">
      <c r="A1086" s="321"/>
      <c r="B1086" s="321"/>
    </row>
    <row r="1087" spans="1:2" ht="12">
      <c r="A1087" s="321"/>
      <c r="B1087" s="321"/>
    </row>
    <row r="1088" spans="1:2" ht="12">
      <c r="A1088" s="321"/>
      <c r="B1088" s="321"/>
    </row>
    <row r="1089" spans="1:2" ht="12">
      <c r="A1089" s="321"/>
      <c r="B1089" s="321"/>
    </row>
    <row r="1090" spans="1:2" ht="12">
      <c r="A1090" s="321"/>
      <c r="B1090" s="321"/>
    </row>
    <row r="1091" spans="1:2" ht="12">
      <c r="A1091" s="321"/>
      <c r="B1091" s="321"/>
    </row>
    <row r="1092" spans="1:2" ht="12">
      <c r="A1092" s="321"/>
      <c r="B1092" s="321"/>
    </row>
    <row r="1093" spans="1:2" ht="12">
      <c r="A1093" s="321"/>
      <c r="B1093" s="321"/>
    </row>
    <row r="1094" spans="1:2" ht="12">
      <c r="A1094" s="321"/>
      <c r="B1094" s="321"/>
    </row>
    <row r="1095" spans="1:2" ht="12">
      <c r="A1095" s="321"/>
      <c r="B1095" s="321"/>
    </row>
    <row r="1096" spans="1:2" ht="12">
      <c r="A1096" s="321"/>
      <c r="B1096" s="321"/>
    </row>
    <row r="1097" spans="1:2" ht="12">
      <c r="A1097" s="321"/>
      <c r="B1097" s="321"/>
    </row>
    <row r="1098" spans="1:2" ht="12">
      <c r="A1098" s="321"/>
      <c r="B1098" s="321"/>
    </row>
    <row r="1099" spans="1:2" ht="12">
      <c r="A1099" s="321"/>
      <c r="B1099" s="321"/>
    </row>
    <row r="1100" spans="1:2" ht="12">
      <c r="A1100" s="321"/>
      <c r="B1100" s="321"/>
    </row>
    <row r="1101" spans="1:2" ht="12">
      <c r="A1101" s="321"/>
      <c r="B1101" s="321"/>
    </row>
    <row r="1102" spans="1:2" ht="12">
      <c r="A1102" s="321"/>
      <c r="B1102" s="321"/>
    </row>
    <row r="1103" spans="1:2" ht="12">
      <c r="A1103" s="321"/>
      <c r="B1103" s="321"/>
    </row>
    <row r="1104" spans="1:2" ht="12">
      <c r="A1104" s="321"/>
      <c r="B1104" s="321"/>
    </row>
    <row r="1105" spans="1:2" ht="12">
      <c r="A1105" s="321"/>
      <c r="B1105" s="321"/>
    </row>
    <row r="1106" spans="1:2" ht="12">
      <c r="A1106" s="321"/>
      <c r="B1106" s="321"/>
    </row>
    <row r="1107" spans="1:2" ht="12">
      <c r="A1107" s="321"/>
      <c r="B1107" s="321"/>
    </row>
    <row r="1108" spans="1:2" ht="12">
      <c r="A1108" s="321"/>
      <c r="B1108" s="321"/>
    </row>
    <row r="1109" spans="1:2" ht="12">
      <c r="A1109" s="321"/>
      <c r="B1109" s="321"/>
    </row>
    <row r="1110" spans="1:2" ht="12">
      <c r="A1110" s="321"/>
      <c r="B1110" s="321"/>
    </row>
    <row r="1111" spans="1:2" ht="12">
      <c r="A1111" s="321"/>
      <c r="B1111" s="321"/>
    </row>
    <row r="1112" spans="1:2" ht="12">
      <c r="A1112" s="321"/>
      <c r="B1112" s="321"/>
    </row>
    <row r="1113" spans="1:2" ht="12">
      <c r="A1113" s="321"/>
      <c r="B1113" s="321"/>
    </row>
    <row r="1114" spans="1:2" ht="12">
      <c r="A1114" s="321"/>
      <c r="B1114" s="321"/>
    </row>
    <row r="1115" spans="1:2" ht="12">
      <c r="A1115" s="321"/>
      <c r="B1115" s="321"/>
    </row>
    <row r="1116" spans="1:2" ht="12">
      <c r="A1116" s="321"/>
      <c r="B1116" s="321"/>
    </row>
    <row r="1117" spans="1:2" ht="12">
      <c r="A1117" s="321"/>
      <c r="B1117" s="321"/>
    </row>
    <row r="1118" spans="1:2" ht="12">
      <c r="A1118" s="321"/>
      <c r="B1118" s="321"/>
    </row>
    <row r="1119" spans="1:2" ht="12">
      <c r="A1119" s="321"/>
      <c r="B1119" s="321"/>
    </row>
    <row r="1120" spans="1:2" ht="12">
      <c r="A1120" s="321"/>
      <c r="B1120" s="321"/>
    </row>
    <row r="1121" spans="1:2" ht="12">
      <c r="A1121" s="321"/>
      <c r="B1121" s="321"/>
    </row>
    <row r="1122" spans="1:2" ht="12">
      <c r="A1122" s="321"/>
      <c r="B1122" s="321"/>
    </row>
    <row r="1123" spans="1:2" ht="12">
      <c r="A1123" s="321"/>
      <c r="B1123" s="321"/>
    </row>
    <row r="1124" spans="1:2" ht="12">
      <c r="A1124" s="321"/>
      <c r="B1124" s="321"/>
    </row>
    <row r="1125" spans="1:2" ht="12">
      <c r="A1125" s="321"/>
      <c r="B1125" s="321"/>
    </row>
    <row r="1126" spans="1:2" ht="12">
      <c r="A1126" s="321"/>
      <c r="B1126" s="321"/>
    </row>
    <row r="1127" spans="1:2" ht="12">
      <c r="A1127" s="321"/>
      <c r="B1127" s="321"/>
    </row>
    <row r="1128" spans="1:2" ht="12">
      <c r="A1128" s="321"/>
      <c r="B1128" s="321"/>
    </row>
    <row r="1129" spans="1:2" ht="12">
      <c r="A1129" s="321"/>
      <c r="B1129" s="321"/>
    </row>
    <row r="1130" spans="1:2" ht="12">
      <c r="A1130" s="321"/>
      <c r="B1130" s="321"/>
    </row>
    <row r="1131" spans="1:2" ht="12">
      <c r="A1131" s="321"/>
      <c r="B1131" s="321"/>
    </row>
    <row r="1132" spans="1:2" ht="12">
      <c r="A1132" s="321"/>
      <c r="B1132" s="321"/>
    </row>
    <row r="1133" spans="1:2" ht="12">
      <c r="A1133" s="321"/>
      <c r="B1133" s="321"/>
    </row>
    <row r="1134" spans="1:2" ht="12">
      <c r="A1134" s="321"/>
      <c r="B1134" s="321"/>
    </row>
    <row r="1135" spans="1:2" ht="12">
      <c r="A1135" s="321"/>
      <c r="B1135" s="321"/>
    </row>
    <row r="1136" spans="1:2" ht="12">
      <c r="A1136" s="321"/>
      <c r="B1136" s="321"/>
    </row>
    <row r="1137" spans="1:2" ht="12">
      <c r="A1137" s="321"/>
      <c r="B1137" s="321"/>
    </row>
    <row r="1138" spans="1:2" ht="12">
      <c r="A1138" s="321"/>
      <c r="B1138" s="321"/>
    </row>
    <row r="1139" spans="1:2" ht="12">
      <c r="A1139" s="321"/>
      <c r="B1139" s="321"/>
    </row>
    <row r="1140" spans="1:2" ht="12">
      <c r="A1140" s="321"/>
      <c r="B1140" s="321"/>
    </row>
    <row r="1141" spans="1:2" ht="12">
      <c r="A1141" s="321"/>
      <c r="B1141" s="321"/>
    </row>
    <row r="1142" spans="1:2" ht="12">
      <c r="A1142" s="321"/>
      <c r="B1142" s="321"/>
    </row>
    <row r="1143" spans="1:2" ht="12">
      <c r="A1143" s="321"/>
      <c r="B1143" s="321"/>
    </row>
    <row r="1144" spans="1:2" ht="12">
      <c r="A1144" s="321"/>
      <c r="B1144" s="321"/>
    </row>
    <row r="1145" spans="1:2" ht="12">
      <c r="A1145" s="321"/>
      <c r="B1145" s="321"/>
    </row>
    <row r="1146" spans="1:2" ht="12">
      <c r="A1146" s="321"/>
      <c r="B1146" s="321"/>
    </row>
    <row r="1147" spans="1:2" ht="12">
      <c r="A1147" s="321"/>
      <c r="B1147" s="321"/>
    </row>
    <row r="1148" spans="1:2" ht="12">
      <c r="A1148" s="321"/>
      <c r="B1148" s="321"/>
    </row>
    <row r="1149" spans="1:2" ht="12">
      <c r="A1149" s="321"/>
      <c r="B1149" s="321"/>
    </row>
    <row r="1150" spans="1:2" ht="12">
      <c r="A1150" s="321"/>
      <c r="B1150" s="321"/>
    </row>
    <row r="1151" spans="1:2" ht="12">
      <c r="A1151" s="321"/>
      <c r="B1151" s="321"/>
    </row>
    <row r="1152" spans="1:2" ht="12">
      <c r="A1152" s="321"/>
      <c r="B1152" s="321"/>
    </row>
    <row r="1153" spans="1:2" ht="12">
      <c r="A1153" s="321"/>
      <c r="B1153" s="321"/>
    </row>
    <row r="1154" spans="1:2" ht="12">
      <c r="A1154" s="321"/>
      <c r="B1154" s="321"/>
    </row>
    <row r="1155" spans="1:2" ht="12">
      <c r="A1155" s="321"/>
      <c r="B1155" s="321"/>
    </row>
    <row r="1156" spans="1:2" ht="12">
      <c r="A1156" s="321"/>
      <c r="B1156" s="321"/>
    </row>
    <row r="1157" spans="1:2" ht="12">
      <c r="A1157" s="321"/>
      <c r="B1157" s="321"/>
    </row>
    <row r="1158" spans="1:2" ht="12">
      <c r="A1158" s="321"/>
      <c r="B1158" s="321"/>
    </row>
    <row r="1159" spans="1:2" ht="12">
      <c r="A1159" s="321"/>
      <c r="B1159" s="321"/>
    </row>
    <row r="1160" spans="1:2" ht="12">
      <c r="A1160" s="321"/>
      <c r="B1160" s="321"/>
    </row>
    <row r="1161" spans="1:2" ht="12">
      <c r="A1161" s="321"/>
      <c r="B1161" s="321"/>
    </row>
    <row r="1162" spans="1:2" ht="12">
      <c r="A1162" s="321"/>
      <c r="B1162" s="321"/>
    </row>
    <row r="1163" spans="1:2" ht="12">
      <c r="A1163" s="321"/>
      <c r="B1163" s="321"/>
    </row>
    <row r="1164" spans="1:2" ht="12">
      <c r="A1164" s="321"/>
      <c r="B1164" s="321"/>
    </row>
    <row r="1165" spans="1:2" ht="12">
      <c r="A1165" s="321"/>
      <c r="B1165" s="321"/>
    </row>
    <row r="1166" spans="1:2" ht="12">
      <c r="A1166" s="321"/>
      <c r="B1166" s="321"/>
    </row>
    <row r="1167" spans="1:2" ht="12">
      <c r="A1167" s="321"/>
      <c r="B1167" s="321"/>
    </row>
    <row r="1168" spans="1:2" ht="12">
      <c r="A1168" s="321"/>
      <c r="B1168" s="321"/>
    </row>
    <row r="1169" spans="1:2" ht="12">
      <c r="A1169" s="321"/>
      <c r="B1169" s="321"/>
    </row>
    <row r="1170" spans="1:2" ht="12">
      <c r="A1170" s="321"/>
      <c r="B1170" s="321"/>
    </row>
    <row r="1171" spans="1:2" ht="12">
      <c r="A1171" s="321"/>
      <c r="B1171" s="321"/>
    </row>
    <row r="1172" spans="1:2" ht="12">
      <c r="A1172" s="321"/>
      <c r="B1172" s="321"/>
    </row>
    <row r="1173" spans="1:2" ht="12">
      <c r="A1173" s="321"/>
      <c r="B1173" s="321"/>
    </row>
    <row r="1174" spans="1:2" ht="12">
      <c r="A1174" s="321"/>
      <c r="B1174" s="321"/>
    </row>
    <row r="1175" spans="1:2" ht="12">
      <c r="A1175" s="321"/>
      <c r="B1175" s="321"/>
    </row>
    <row r="1176" spans="1:2" ht="12">
      <c r="A1176" s="321"/>
      <c r="B1176" s="321"/>
    </row>
    <row r="1177" spans="1:2" ht="12">
      <c r="A1177" s="321"/>
      <c r="B1177" s="321"/>
    </row>
    <row r="1178" spans="1:2" ht="12">
      <c r="A1178" s="321"/>
      <c r="B1178" s="321"/>
    </row>
    <row r="1179" spans="1:2" ht="12">
      <c r="A1179" s="321"/>
      <c r="B1179" s="321"/>
    </row>
    <row r="1180" spans="1:2" ht="12">
      <c r="A1180" s="321"/>
      <c r="B1180" s="321"/>
    </row>
    <row r="1181" spans="1:2" ht="12">
      <c r="A1181" s="321"/>
      <c r="B1181" s="321"/>
    </row>
    <row r="1182" spans="1:2" ht="12">
      <c r="A1182" s="321"/>
      <c r="B1182" s="321"/>
    </row>
    <row r="1183" spans="1:2" ht="12">
      <c r="A1183" s="321"/>
      <c r="B1183" s="321"/>
    </row>
    <row r="1184" spans="1:2" ht="12">
      <c r="A1184" s="321"/>
      <c r="B1184" s="321"/>
    </row>
    <row r="1185" spans="1:2" ht="12">
      <c r="A1185" s="321"/>
      <c r="B1185" s="321"/>
    </row>
    <row r="1186" spans="1:2" ht="12">
      <c r="A1186" s="321"/>
      <c r="B1186" s="321"/>
    </row>
    <row r="1187" spans="1:2" ht="12">
      <c r="A1187" s="321"/>
      <c r="B1187" s="321"/>
    </row>
    <row r="1188" spans="1:2" ht="12">
      <c r="A1188" s="321"/>
      <c r="B1188" s="321"/>
    </row>
    <row r="1189" spans="1:2" ht="12">
      <c r="A1189" s="321"/>
      <c r="B1189" s="321"/>
    </row>
    <row r="1190" spans="1:2" ht="12">
      <c r="A1190" s="321"/>
      <c r="B1190" s="321"/>
    </row>
    <row r="1191" spans="1:2" ht="12">
      <c r="A1191" s="321"/>
      <c r="B1191" s="321"/>
    </row>
    <row r="1192" spans="1:2" ht="12">
      <c r="A1192" s="321"/>
      <c r="B1192" s="321"/>
    </row>
    <row r="1193" spans="1:2" ht="12">
      <c r="A1193" s="321"/>
      <c r="B1193" s="321"/>
    </row>
    <row r="1194" spans="1:2" ht="12">
      <c r="A1194" s="321"/>
      <c r="B1194" s="321"/>
    </row>
    <row r="1195" spans="1:2" ht="12">
      <c r="A1195" s="321"/>
      <c r="B1195" s="321"/>
    </row>
    <row r="1196" spans="1:2" ht="12">
      <c r="A1196" s="321"/>
      <c r="B1196" s="321"/>
    </row>
    <row r="1197" spans="1:2" ht="12">
      <c r="A1197" s="321"/>
      <c r="B1197" s="321"/>
    </row>
    <row r="1198" spans="1:2" ht="12">
      <c r="A1198" s="321"/>
      <c r="B1198" s="321"/>
    </row>
    <row r="1199" spans="1:2" ht="12">
      <c r="A1199" s="321"/>
      <c r="B1199" s="321"/>
    </row>
    <row r="1200" spans="1:2" ht="12">
      <c r="A1200" s="321"/>
      <c r="B1200" s="321"/>
    </row>
    <row r="1201" spans="1:2" ht="12">
      <c r="A1201" s="321"/>
      <c r="B1201" s="321"/>
    </row>
    <row r="1202" spans="1:2" ht="12">
      <c r="A1202" s="321"/>
      <c r="B1202" s="321"/>
    </row>
    <row r="1203" spans="1:2" ht="12">
      <c r="A1203" s="321"/>
      <c r="B1203" s="321"/>
    </row>
    <row r="1204" spans="1:2" ht="12">
      <c r="A1204" s="321"/>
      <c r="B1204" s="321"/>
    </row>
    <row r="1205" spans="1:2" ht="12">
      <c r="A1205" s="321"/>
      <c r="B1205" s="321"/>
    </row>
    <row r="1206" spans="1:2" ht="12">
      <c r="A1206" s="321"/>
      <c r="B1206" s="321"/>
    </row>
    <row r="1207" spans="1:2" ht="12">
      <c r="A1207" s="321"/>
      <c r="B1207" s="321"/>
    </row>
    <row r="1208" spans="1:2" ht="12">
      <c r="A1208" s="321"/>
      <c r="B1208" s="321"/>
    </row>
    <row r="1209" spans="1:2" ht="12">
      <c r="A1209" s="321"/>
      <c r="B1209" s="321"/>
    </row>
    <row r="1210" spans="1:2" ht="12">
      <c r="A1210" s="321"/>
      <c r="B1210" s="321"/>
    </row>
    <row r="1211" spans="1:2" ht="12">
      <c r="A1211" s="321"/>
      <c r="B1211" s="321"/>
    </row>
    <row r="1212" spans="1:2" ht="12">
      <c r="A1212" s="321"/>
      <c r="B1212" s="321"/>
    </row>
    <row r="1213" spans="1:2" ht="12">
      <c r="A1213" s="321"/>
      <c r="B1213" s="321"/>
    </row>
    <row r="1214" spans="1:2" ht="12">
      <c r="A1214" s="321"/>
      <c r="B1214" s="321"/>
    </row>
    <row r="1215" spans="1:2" ht="12">
      <c r="A1215" s="321"/>
      <c r="B1215" s="321"/>
    </row>
    <row r="1216" spans="1:2" ht="12">
      <c r="A1216" s="321"/>
      <c r="B1216" s="321"/>
    </row>
    <row r="1217" spans="1:2" ht="12">
      <c r="A1217" s="321"/>
      <c r="B1217" s="321"/>
    </row>
    <row r="1218" spans="1:2" ht="12">
      <c r="A1218" s="321"/>
      <c r="B1218" s="321"/>
    </row>
    <row r="1219" spans="1:2" ht="12">
      <c r="A1219" s="321"/>
      <c r="B1219" s="321"/>
    </row>
    <row r="1220" spans="1:2" ht="12">
      <c r="A1220" s="321"/>
      <c r="B1220" s="321"/>
    </row>
    <row r="1221" spans="1:2" ht="12">
      <c r="A1221" s="321"/>
      <c r="B1221" s="321"/>
    </row>
    <row r="1222" spans="1:2" ht="12">
      <c r="A1222" s="321"/>
      <c r="B1222" s="321"/>
    </row>
    <row r="1223" spans="1:2" ht="12">
      <c r="A1223" s="321"/>
      <c r="B1223" s="321"/>
    </row>
    <row r="1224" spans="1:2" ht="12">
      <c r="A1224" s="321"/>
      <c r="B1224" s="321"/>
    </row>
    <row r="1225" spans="1:2" ht="12">
      <c r="A1225" s="321"/>
      <c r="B1225" s="321"/>
    </row>
    <row r="1226" spans="1:2" ht="12">
      <c r="A1226" s="321"/>
      <c r="B1226" s="321"/>
    </row>
    <row r="1227" spans="1:2" ht="12">
      <c r="A1227" s="321"/>
      <c r="B1227" s="321"/>
    </row>
    <row r="1228" spans="1:2" ht="12">
      <c r="A1228" s="321"/>
      <c r="B1228" s="321"/>
    </row>
    <row r="1229" spans="1:2" ht="12">
      <c r="A1229" s="321"/>
      <c r="B1229" s="321"/>
    </row>
    <row r="1230" spans="1:2" ht="12">
      <c r="A1230" s="321"/>
      <c r="B1230" s="321"/>
    </row>
    <row r="1231" spans="1:2" ht="12">
      <c r="A1231" s="321"/>
      <c r="B1231" s="321"/>
    </row>
    <row r="1232" spans="1:2" ht="12">
      <c r="A1232" s="321"/>
      <c r="B1232" s="321"/>
    </row>
    <row r="1233" spans="1:2" ht="12">
      <c r="A1233" s="321"/>
      <c r="B1233" s="321"/>
    </row>
    <row r="1234" spans="1:2" ht="12">
      <c r="A1234" s="321"/>
      <c r="B1234" s="321"/>
    </row>
    <row r="1235" spans="1:2" ht="12">
      <c r="A1235" s="321"/>
      <c r="B1235" s="321"/>
    </row>
    <row r="1236" spans="1:2" ht="12">
      <c r="A1236" s="321"/>
      <c r="B1236" s="321"/>
    </row>
    <row r="1237" spans="1:2" ht="12">
      <c r="A1237" s="321"/>
      <c r="B1237" s="321"/>
    </row>
    <row r="1238" spans="1:2" ht="12">
      <c r="A1238" s="321"/>
      <c r="B1238" s="321"/>
    </row>
    <row r="1239" spans="1:2" ht="12">
      <c r="A1239" s="321"/>
      <c r="B1239" s="321"/>
    </row>
    <row r="1240" spans="1:2" ht="12">
      <c r="A1240" s="321"/>
      <c r="B1240" s="321"/>
    </row>
    <row r="1241" spans="1:2" ht="12">
      <c r="A1241" s="321"/>
      <c r="B1241" s="321"/>
    </row>
    <row r="1242" spans="1:2" ht="12">
      <c r="A1242" s="321"/>
      <c r="B1242" s="321"/>
    </row>
    <row r="1243" spans="1:2" ht="12">
      <c r="A1243" s="321"/>
      <c r="B1243" s="321"/>
    </row>
    <row r="1244" spans="1:2" ht="12">
      <c r="A1244" s="321"/>
      <c r="B1244" s="321"/>
    </row>
    <row r="1245" spans="1:2" ht="12">
      <c r="A1245" s="321"/>
      <c r="B1245" s="321"/>
    </row>
    <row r="1246" spans="1:2" ht="12">
      <c r="A1246" s="321"/>
      <c r="B1246" s="321"/>
    </row>
    <row r="1247" spans="1:2" ht="12">
      <c r="A1247" s="321"/>
      <c r="B1247" s="321"/>
    </row>
    <row r="1248" spans="1:2" ht="12">
      <c r="A1248" s="321"/>
      <c r="B1248" s="321"/>
    </row>
    <row r="1249" spans="1:2" ht="12">
      <c r="A1249" s="321"/>
      <c r="B1249" s="321"/>
    </row>
    <row r="1250" spans="1:2" ht="12">
      <c r="A1250" s="321"/>
      <c r="B1250" s="321"/>
    </row>
    <row r="1251" spans="1:2" ht="12">
      <c r="A1251" s="321"/>
      <c r="B1251" s="321"/>
    </row>
    <row r="1252" spans="1:2" ht="12">
      <c r="A1252" s="321"/>
      <c r="B1252" s="321"/>
    </row>
    <row r="1253" spans="1:2" ht="12">
      <c r="A1253" s="321"/>
      <c r="B1253" s="321"/>
    </row>
    <row r="1254" spans="1:2" ht="12">
      <c r="A1254" s="321"/>
      <c r="B1254" s="321"/>
    </row>
    <row r="1255" spans="1:2" ht="12">
      <c r="A1255" s="321"/>
      <c r="B1255" s="321"/>
    </row>
    <row r="1256" spans="1:2" ht="12">
      <c r="A1256" s="321"/>
      <c r="B1256" s="321"/>
    </row>
    <row r="1257" spans="1:2" ht="12">
      <c r="A1257" s="321"/>
      <c r="B1257" s="321"/>
    </row>
    <row r="1258" spans="1:2" ht="12">
      <c r="A1258" s="321"/>
      <c r="B1258" s="321"/>
    </row>
    <row r="1259" spans="1:2" ht="12">
      <c r="A1259" s="321"/>
      <c r="B1259" s="321"/>
    </row>
    <row r="1260" spans="1:2" ht="12">
      <c r="A1260" s="321"/>
      <c r="B1260" s="321"/>
    </row>
    <row r="1261" spans="1:2" ht="12">
      <c r="A1261" s="321"/>
      <c r="B1261" s="321"/>
    </row>
    <row r="1262" spans="1:2" ht="12">
      <c r="A1262" s="321"/>
      <c r="B1262" s="321"/>
    </row>
    <row r="1263" spans="1:2" ht="12">
      <c r="A1263" s="321"/>
      <c r="B1263" s="321"/>
    </row>
    <row r="1264" spans="1:2" ht="12">
      <c r="A1264" s="321"/>
      <c r="B1264" s="321"/>
    </row>
    <row r="1265" spans="1:2" ht="12">
      <c r="A1265" s="321"/>
      <c r="B1265" s="321"/>
    </row>
    <row r="1266" spans="1:2" ht="12">
      <c r="A1266" s="321"/>
      <c r="B1266" s="321"/>
    </row>
    <row r="1267" spans="1:2" ht="12">
      <c r="A1267" s="321"/>
      <c r="B1267" s="321"/>
    </row>
    <row r="1268" spans="1:2" ht="12">
      <c r="A1268" s="321"/>
      <c r="B1268" s="321"/>
    </row>
    <row r="1269" spans="1:2" ht="12">
      <c r="A1269" s="321"/>
      <c r="B1269" s="321"/>
    </row>
    <row r="1270" spans="1:2" ht="12">
      <c r="A1270" s="321"/>
      <c r="B1270" s="321"/>
    </row>
    <row r="1271" spans="1:2" ht="12">
      <c r="A1271" s="321"/>
      <c r="B1271" s="321"/>
    </row>
    <row r="1272" spans="1:2" ht="12">
      <c r="A1272" s="321"/>
      <c r="B1272" s="321"/>
    </row>
    <row r="1273" spans="1:2" ht="12">
      <c r="A1273" s="321"/>
      <c r="B1273" s="321"/>
    </row>
    <row r="1274" spans="1:2" ht="12">
      <c r="A1274" s="321"/>
      <c r="B1274" s="321"/>
    </row>
    <row r="1275" spans="1:2" ht="12">
      <c r="A1275" s="321"/>
      <c r="B1275" s="321"/>
    </row>
    <row r="1276" spans="1:2" ht="12">
      <c r="A1276" s="321"/>
      <c r="B1276" s="321"/>
    </row>
    <row r="1277" spans="1:2" ht="12">
      <c r="A1277" s="321"/>
      <c r="B1277" s="321"/>
    </row>
    <row r="1278" spans="1:2" ht="12">
      <c r="A1278" s="321"/>
      <c r="B1278" s="321"/>
    </row>
    <row r="1279" spans="1:2" ht="12">
      <c r="A1279" s="321"/>
      <c r="B1279" s="321"/>
    </row>
    <row r="1280" spans="1:2" ht="12">
      <c r="A1280" s="321"/>
      <c r="B1280" s="321"/>
    </row>
    <row r="1281" spans="1:2" ht="12">
      <c r="A1281" s="321"/>
      <c r="B1281" s="321"/>
    </row>
    <row r="1282" spans="1:2" ht="12">
      <c r="A1282" s="321"/>
      <c r="B1282" s="321"/>
    </row>
    <row r="1283" spans="1:2" ht="12">
      <c r="A1283" s="321"/>
      <c r="B1283" s="321"/>
    </row>
    <row r="1284" spans="1:2" ht="12">
      <c r="A1284" s="321"/>
      <c r="B1284" s="321"/>
    </row>
    <row r="1285" spans="1:2" ht="12">
      <c r="A1285" s="321"/>
      <c r="B1285" s="321"/>
    </row>
    <row r="1286" spans="1:2" ht="12">
      <c r="A1286" s="321"/>
      <c r="B1286" s="321"/>
    </row>
    <row r="1287" spans="1:2" ht="12">
      <c r="A1287" s="321"/>
      <c r="B1287" s="321"/>
    </row>
    <row r="1288" spans="1:2" ht="12">
      <c r="A1288" s="321"/>
      <c r="B1288" s="321"/>
    </row>
    <row r="1289" spans="1:2" ht="12">
      <c r="A1289" s="321"/>
      <c r="B1289" s="321"/>
    </row>
    <row r="1290" spans="1:2" ht="12">
      <c r="A1290" s="321"/>
      <c r="B1290" s="321"/>
    </row>
    <row r="1291" spans="1:2" ht="12">
      <c r="A1291" s="321"/>
      <c r="B1291" s="321"/>
    </row>
    <row r="1292" spans="1:2" ht="12">
      <c r="A1292" s="321"/>
      <c r="B1292" s="321"/>
    </row>
    <row r="1293" spans="1:2" ht="12">
      <c r="A1293" s="321"/>
      <c r="B1293" s="321"/>
    </row>
    <row r="1294" spans="1:2" ht="12">
      <c r="A1294" s="321"/>
      <c r="B1294" s="321"/>
    </row>
    <row r="1295" spans="1:2" ht="12">
      <c r="A1295" s="321"/>
      <c r="B1295" s="321"/>
    </row>
    <row r="1296" spans="1:2" ht="12">
      <c r="A1296" s="321"/>
      <c r="B1296" s="321"/>
    </row>
    <row r="1297" spans="1:2" ht="12">
      <c r="A1297" s="321"/>
      <c r="B1297" s="321"/>
    </row>
    <row r="1298" spans="1:2" ht="12">
      <c r="A1298" s="321"/>
      <c r="B1298" s="321"/>
    </row>
    <row r="1299" spans="1:2" ht="12">
      <c r="A1299" s="321"/>
      <c r="B1299" s="321"/>
    </row>
    <row r="1300" spans="1:2" ht="12">
      <c r="A1300" s="321"/>
      <c r="B1300" s="321"/>
    </row>
    <row r="1301" spans="1:2" ht="12">
      <c r="A1301" s="321"/>
      <c r="B1301" s="321"/>
    </row>
    <row r="1302" spans="1:2" ht="12">
      <c r="A1302" s="321"/>
      <c r="B1302" s="321"/>
    </row>
    <row r="1303" spans="1:2" ht="12">
      <c r="A1303" s="321"/>
      <c r="B1303" s="321"/>
    </row>
    <row r="1304" spans="1:2" ht="12">
      <c r="A1304" s="321"/>
      <c r="B1304" s="321"/>
    </row>
    <row r="1305" spans="1:2" ht="12">
      <c r="A1305" s="321"/>
      <c r="B1305" s="321"/>
    </row>
    <row r="1306" spans="1:2" ht="12">
      <c r="A1306" s="321"/>
      <c r="B1306" s="321"/>
    </row>
    <row r="1307" spans="1:2" ht="12">
      <c r="A1307" s="321"/>
      <c r="B1307" s="321"/>
    </row>
    <row r="1308" spans="1:2" ht="12">
      <c r="A1308" s="321"/>
      <c r="B1308" s="321"/>
    </row>
    <row r="1309" spans="1:2" ht="12">
      <c r="A1309" s="321"/>
      <c r="B1309" s="321"/>
    </row>
    <row r="1310" spans="1:2" ht="12">
      <c r="A1310" s="321"/>
      <c r="B1310" s="321"/>
    </row>
    <row r="1311" spans="1:2" ht="12">
      <c r="A1311" s="321"/>
      <c r="B1311" s="321"/>
    </row>
    <row r="1312" spans="1:2" ht="12">
      <c r="A1312" s="321"/>
      <c r="B1312" s="321"/>
    </row>
    <row r="1313" spans="1:2" ht="12">
      <c r="A1313" s="321"/>
      <c r="B1313" s="321"/>
    </row>
    <row r="1314" spans="1:2" ht="12">
      <c r="A1314" s="321"/>
      <c r="B1314" s="321"/>
    </row>
    <row r="1315" spans="1:2" ht="12">
      <c r="A1315" s="321"/>
      <c r="B1315" s="321"/>
    </row>
    <row r="1316" spans="1:2" ht="12">
      <c r="A1316" s="321"/>
      <c r="B1316" s="321"/>
    </row>
    <row r="1317" spans="1:2" ht="12">
      <c r="A1317" s="321"/>
      <c r="B1317" s="321"/>
    </row>
    <row r="1318" spans="1:2" ht="12">
      <c r="A1318" s="321"/>
      <c r="B1318" s="321"/>
    </row>
    <row r="1319" spans="1:2" ht="12">
      <c r="A1319" s="321"/>
      <c r="B1319" s="321"/>
    </row>
    <row r="1320" spans="1:2" ht="12">
      <c r="A1320" s="321"/>
      <c r="B1320" s="321"/>
    </row>
    <row r="1321" spans="1:2" ht="12">
      <c r="A1321" s="321"/>
      <c r="B1321" s="321"/>
    </row>
    <row r="1322" spans="1:2" ht="12">
      <c r="A1322" s="321"/>
      <c r="B1322" s="321"/>
    </row>
    <row r="1323" spans="1:2" ht="12">
      <c r="A1323" s="321"/>
      <c r="B1323" s="321"/>
    </row>
    <row r="1324" spans="1:2" ht="12">
      <c r="A1324" s="321"/>
      <c r="B1324" s="321"/>
    </row>
    <row r="1325" spans="1:2" ht="12">
      <c r="A1325" s="321"/>
      <c r="B1325" s="321"/>
    </row>
    <row r="1326" spans="1:2" ht="12">
      <c r="A1326" s="321"/>
      <c r="B1326" s="321"/>
    </row>
    <row r="1327" spans="1:2" ht="12">
      <c r="A1327" s="321"/>
      <c r="B1327" s="321"/>
    </row>
    <row r="1328" spans="1:2" ht="12">
      <c r="A1328" s="321"/>
      <c r="B1328" s="321"/>
    </row>
    <row r="1329" spans="1:2" ht="12">
      <c r="A1329" s="321"/>
      <c r="B1329" s="321"/>
    </row>
    <row r="1330" spans="1:2" ht="12">
      <c r="A1330" s="321"/>
      <c r="B1330" s="321"/>
    </row>
    <row r="1331" spans="1:2" ht="12">
      <c r="A1331" s="321"/>
      <c r="B1331" s="321"/>
    </row>
    <row r="1332" spans="1:2" ht="12">
      <c r="A1332" s="321"/>
      <c r="B1332" s="321"/>
    </row>
    <row r="1333" spans="1:2" ht="12">
      <c r="A1333" s="321"/>
      <c r="B1333" s="321"/>
    </row>
    <row r="1334" spans="1:2" ht="12">
      <c r="A1334" s="321"/>
      <c r="B1334" s="321"/>
    </row>
    <row r="1335" spans="1:2" ht="12">
      <c r="A1335" s="321"/>
      <c r="B1335" s="321"/>
    </row>
    <row r="1336" spans="1:2" ht="12">
      <c r="A1336" s="321"/>
      <c r="B1336" s="321"/>
    </row>
    <row r="1337" spans="1:2" ht="12">
      <c r="A1337" s="321"/>
      <c r="B1337" s="321"/>
    </row>
    <row r="1338" spans="1:2" ht="12">
      <c r="A1338" s="321"/>
      <c r="B1338" s="321"/>
    </row>
    <row r="1339" spans="1:2" ht="12">
      <c r="A1339" s="321"/>
      <c r="B1339" s="321"/>
    </row>
    <row r="1340" spans="1:2" ht="12">
      <c r="A1340" s="321"/>
      <c r="B1340" s="321"/>
    </row>
    <row r="1341" spans="1:2" ht="12">
      <c r="A1341" s="321"/>
      <c r="B1341" s="321"/>
    </row>
    <row r="1342" spans="1:2" ht="12">
      <c r="A1342" s="321"/>
      <c r="B1342" s="321"/>
    </row>
    <row r="1343" spans="1:2" ht="12">
      <c r="A1343" s="321"/>
      <c r="B1343" s="321"/>
    </row>
    <row r="1344" spans="1:2" ht="12">
      <c r="A1344" s="321"/>
      <c r="B1344" s="321"/>
    </row>
    <row r="1345" spans="1:2" ht="12">
      <c r="A1345" s="321"/>
      <c r="B1345" s="321"/>
    </row>
    <row r="1346" spans="1:2" ht="12">
      <c r="A1346" s="321"/>
      <c r="B1346" s="321"/>
    </row>
    <row r="1347" spans="1:2" ht="12">
      <c r="A1347" s="321"/>
      <c r="B1347" s="321"/>
    </row>
    <row r="1348" spans="1:2" ht="12">
      <c r="A1348" s="321"/>
      <c r="B1348" s="321"/>
    </row>
    <row r="1349" spans="1:2" ht="12">
      <c r="A1349" s="321"/>
      <c r="B1349" s="321"/>
    </row>
    <row r="1350" spans="1:2" ht="12">
      <c r="A1350" s="321"/>
      <c r="B1350" s="321"/>
    </row>
    <row r="1351" spans="1:2" ht="12">
      <c r="A1351" s="321"/>
      <c r="B1351" s="321"/>
    </row>
    <row r="1352" spans="1:2" ht="12">
      <c r="A1352" s="321"/>
      <c r="B1352" s="321"/>
    </row>
    <row r="1353" spans="1:2" ht="12">
      <c r="A1353" s="321"/>
      <c r="B1353" s="321"/>
    </row>
    <row r="1354" spans="1:2" ht="12">
      <c r="A1354" s="321"/>
      <c r="B1354" s="321"/>
    </row>
    <row r="1355" spans="1:2" ht="12">
      <c r="A1355" s="321"/>
      <c r="B1355" s="321"/>
    </row>
    <row r="1356" spans="1:2" ht="12">
      <c r="A1356" s="321"/>
      <c r="B1356" s="321"/>
    </row>
    <row r="1357" spans="1:2" ht="12">
      <c r="A1357" s="321"/>
      <c r="B1357" s="321"/>
    </row>
    <row r="1358" spans="1:2" ht="12">
      <c r="A1358" s="321"/>
      <c r="B1358" s="321"/>
    </row>
    <row r="1359" spans="1:2" ht="12">
      <c r="A1359" s="321"/>
      <c r="B1359" s="321"/>
    </row>
    <row r="1360" spans="1:2" ht="12">
      <c r="A1360" s="321"/>
      <c r="B1360" s="321"/>
    </row>
    <row r="1361" spans="1:2" ht="12">
      <c r="A1361" s="321"/>
      <c r="B1361" s="321"/>
    </row>
    <row r="1362" spans="1:2" ht="12">
      <c r="A1362" s="321"/>
      <c r="B1362" s="321"/>
    </row>
    <row r="1363" spans="1:2" ht="12">
      <c r="A1363" s="321"/>
      <c r="B1363" s="321"/>
    </row>
    <row r="1364" spans="1:2" ht="12">
      <c r="A1364" s="321"/>
      <c r="B1364" s="321"/>
    </row>
    <row r="1365" spans="1:2" ht="12">
      <c r="A1365" s="321"/>
      <c r="B1365" s="321"/>
    </row>
    <row r="1366" spans="1:2" ht="12">
      <c r="A1366" s="321"/>
      <c r="B1366" s="321"/>
    </row>
    <row r="1367" spans="1:2" ht="12">
      <c r="A1367" s="321"/>
      <c r="B1367" s="321"/>
    </row>
    <row r="1368" spans="1:2" ht="12">
      <c r="A1368" s="321"/>
      <c r="B1368" s="321"/>
    </row>
    <row r="1369" spans="1:2" ht="12">
      <c r="A1369" s="321"/>
      <c r="B1369" s="321"/>
    </row>
    <row r="1370" spans="1:2" ht="12">
      <c r="A1370" s="321"/>
      <c r="B1370" s="321"/>
    </row>
    <row r="1371" spans="1:2" ht="12">
      <c r="A1371" s="321"/>
      <c r="B1371" s="321"/>
    </row>
    <row r="1372" spans="1:2" ht="12">
      <c r="A1372" s="321"/>
      <c r="B1372" s="321"/>
    </row>
    <row r="1373" spans="1:2" ht="12">
      <c r="A1373" s="321"/>
      <c r="B1373" s="321"/>
    </row>
    <row r="1374" spans="1:2" ht="12">
      <c r="A1374" s="321"/>
      <c r="B1374" s="321"/>
    </row>
    <row r="1375" spans="1:2" ht="12">
      <c r="A1375" s="321"/>
      <c r="B1375" s="321"/>
    </row>
    <row r="1376" spans="1:2" ht="12">
      <c r="A1376" s="321"/>
      <c r="B1376" s="321"/>
    </row>
    <row r="1377" spans="1:2" ht="12">
      <c r="A1377" s="321"/>
      <c r="B1377" s="321"/>
    </row>
    <row r="1378" spans="1:2" ht="12">
      <c r="A1378" s="321"/>
      <c r="B1378" s="321"/>
    </row>
    <row r="1379" spans="1:2" ht="12">
      <c r="A1379" s="321"/>
      <c r="B1379" s="321"/>
    </row>
    <row r="1380" spans="1:2" ht="12">
      <c r="A1380" s="321"/>
      <c r="B1380" s="321"/>
    </row>
    <row r="1381" spans="1:2" ht="12">
      <c r="A1381" s="321"/>
      <c r="B1381" s="321"/>
    </row>
    <row r="1382" spans="1:2" ht="12">
      <c r="A1382" s="321"/>
      <c r="B1382" s="321"/>
    </row>
    <row r="1383" spans="1:2" ht="12">
      <c r="A1383" s="321"/>
      <c r="B1383" s="321"/>
    </row>
    <row r="1384" spans="1:2" ht="12">
      <c r="A1384" s="321"/>
      <c r="B1384" s="321"/>
    </row>
    <row r="1385" spans="1:2" ht="12">
      <c r="A1385" s="321"/>
      <c r="B1385" s="321"/>
    </row>
    <row r="1386" spans="1:2" ht="12">
      <c r="A1386" s="321"/>
      <c r="B1386" s="321"/>
    </row>
    <row r="1387" spans="1:2" ht="12">
      <c r="A1387" s="321"/>
      <c r="B1387" s="321"/>
    </row>
    <row r="1388" spans="1:2" ht="12">
      <c r="A1388" s="321"/>
      <c r="B1388" s="321"/>
    </row>
    <row r="1389" spans="1:2" ht="12">
      <c r="A1389" s="321"/>
      <c r="B1389" s="321"/>
    </row>
    <row r="1390" spans="1:2" ht="12">
      <c r="A1390" s="321"/>
      <c r="B1390" s="321"/>
    </row>
    <row r="1391" spans="1:2" ht="12">
      <c r="A1391" s="321"/>
      <c r="B1391" s="321"/>
    </row>
    <row r="1392" spans="1:2" ht="12">
      <c r="A1392" s="321"/>
      <c r="B1392" s="321"/>
    </row>
    <row r="1393" spans="1:2" ht="12">
      <c r="A1393" s="321"/>
      <c r="B1393" s="321"/>
    </row>
    <row r="1394" spans="1:2" ht="12">
      <c r="A1394" s="321"/>
      <c r="B1394" s="321"/>
    </row>
    <row r="1395" spans="1:2" ht="12">
      <c r="A1395" s="321"/>
      <c r="B1395" s="321"/>
    </row>
    <row r="1396" spans="1:2" ht="12">
      <c r="A1396" s="321"/>
      <c r="B1396" s="321"/>
    </row>
    <row r="1397" spans="1:2" ht="12">
      <c r="A1397" s="321"/>
      <c r="B1397" s="321"/>
    </row>
    <row r="1398" spans="1:2" ht="12">
      <c r="A1398" s="321"/>
      <c r="B1398" s="321"/>
    </row>
    <row r="1399" spans="1:2" ht="12">
      <c r="A1399" s="321"/>
      <c r="B1399" s="321"/>
    </row>
    <row r="1400" spans="1:2" ht="12">
      <c r="A1400" s="321"/>
      <c r="B1400" s="321"/>
    </row>
    <row r="1401" spans="1:2" ht="12">
      <c r="A1401" s="321"/>
      <c r="B1401" s="321"/>
    </row>
    <row r="1402" spans="1:2" ht="12">
      <c r="A1402" s="321"/>
      <c r="B1402" s="321"/>
    </row>
    <row r="1403" spans="1:2" ht="12">
      <c r="A1403" s="321"/>
      <c r="B1403" s="321"/>
    </row>
    <row r="1404" spans="1:2" ht="12">
      <c r="A1404" s="321"/>
      <c r="B1404" s="321"/>
    </row>
    <row r="1405" spans="1:2" ht="12">
      <c r="A1405" s="321"/>
      <c r="B1405" s="321"/>
    </row>
    <row r="1406" spans="1:2" ht="12">
      <c r="A1406" s="321"/>
      <c r="B1406" s="321"/>
    </row>
    <row r="1407" spans="1:2" ht="12">
      <c r="A1407" s="321"/>
      <c r="B1407" s="321"/>
    </row>
    <row r="1408" spans="1:2" ht="12">
      <c r="A1408" s="321"/>
      <c r="B1408" s="321"/>
    </row>
    <row r="1409" spans="1:2" ht="12">
      <c r="A1409" s="321"/>
      <c r="B1409" s="321"/>
    </row>
    <row r="1410" spans="1:2" ht="12">
      <c r="A1410" s="321"/>
      <c r="B1410" s="321"/>
    </row>
    <row r="1411" spans="1:2" ht="12">
      <c r="A1411" s="321"/>
      <c r="B1411" s="321"/>
    </row>
    <row r="1412" spans="1:2" ht="12">
      <c r="A1412" s="321"/>
      <c r="B1412" s="321"/>
    </row>
    <row r="1413" spans="1:2" ht="12">
      <c r="A1413" s="321"/>
      <c r="B1413" s="321"/>
    </row>
    <row r="1414" spans="1:2" ht="12">
      <c r="A1414" s="321"/>
      <c r="B1414" s="321"/>
    </row>
    <row r="1415" spans="1:2" ht="12">
      <c r="A1415" s="321"/>
      <c r="B1415" s="321"/>
    </row>
    <row r="1416" spans="1:2" ht="12">
      <c r="A1416" s="321"/>
      <c r="B1416" s="321"/>
    </row>
    <row r="1417" spans="1:2" ht="12">
      <c r="A1417" s="321"/>
      <c r="B1417" s="321"/>
    </row>
    <row r="1418" spans="1:2" ht="12">
      <c r="A1418" s="321"/>
      <c r="B1418" s="321"/>
    </row>
    <row r="1419" spans="1:2" ht="12">
      <c r="A1419" s="321"/>
      <c r="B1419" s="321"/>
    </row>
    <row r="1420" spans="1:2" ht="12">
      <c r="A1420" s="321"/>
      <c r="B1420" s="321"/>
    </row>
    <row r="1421" spans="1:2" ht="12">
      <c r="A1421" s="321"/>
      <c r="B1421" s="321"/>
    </row>
    <row r="1422" spans="1:2" ht="12">
      <c r="A1422" s="321"/>
      <c r="B1422" s="321"/>
    </row>
    <row r="1423" spans="1:2" ht="12">
      <c r="A1423" s="321"/>
      <c r="B1423" s="321"/>
    </row>
    <row r="1424" spans="1:2" ht="12">
      <c r="A1424" s="321"/>
      <c r="B1424" s="321"/>
    </row>
    <row r="1425" spans="1:2" ht="12">
      <c r="A1425" s="321"/>
      <c r="B1425" s="321"/>
    </row>
    <row r="1426" spans="1:2" ht="12">
      <c r="A1426" s="321"/>
      <c r="B1426" s="321"/>
    </row>
    <row r="1427" spans="1:2" ht="12">
      <c r="A1427" s="321"/>
      <c r="B1427" s="321"/>
    </row>
    <row r="1428" spans="1:2" ht="12">
      <c r="A1428" s="321"/>
      <c r="B1428" s="321"/>
    </row>
    <row r="1429" spans="1:2" ht="12">
      <c r="A1429" s="321"/>
      <c r="B1429" s="321"/>
    </row>
    <row r="1430" spans="1:2" ht="12">
      <c r="A1430" s="321"/>
      <c r="B1430" s="321"/>
    </row>
    <row r="1431" spans="1:2" ht="12">
      <c r="A1431" s="321"/>
      <c r="B1431" s="321"/>
    </row>
    <row r="1432" spans="1:2" ht="12">
      <c r="A1432" s="321"/>
      <c r="B1432" s="321"/>
    </row>
    <row r="1433" spans="1:2" ht="12">
      <c r="A1433" s="321"/>
      <c r="B1433" s="321"/>
    </row>
    <row r="1434" spans="1:2" ht="12">
      <c r="A1434" s="321"/>
      <c r="B1434" s="321"/>
    </row>
    <row r="1435" spans="1:2" ht="12">
      <c r="A1435" s="321"/>
      <c r="B1435" s="321"/>
    </row>
    <row r="1436" spans="1:2" ht="12">
      <c r="A1436" s="321"/>
      <c r="B1436" s="321"/>
    </row>
    <row r="1437" spans="1:2" ht="12">
      <c r="A1437" s="321"/>
      <c r="B1437" s="321"/>
    </row>
    <row r="1438" spans="1:2" ht="12">
      <c r="A1438" s="321"/>
      <c r="B1438" s="321"/>
    </row>
    <row r="1439" spans="1:2" ht="12">
      <c r="A1439" s="321"/>
      <c r="B1439" s="321"/>
    </row>
    <row r="1440" spans="1:2" ht="12">
      <c r="A1440" s="321"/>
      <c r="B1440" s="321"/>
    </row>
    <row r="1441" spans="1:2" ht="12">
      <c r="A1441" s="321"/>
      <c r="B1441" s="321"/>
    </row>
    <row r="1442" spans="1:2" ht="12">
      <c r="A1442" s="321"/>
      <c r="B1442" s="321"/>
    </row>
    <row r="1443" spans="1:2" ht="12">
      <c r="A1443" s="321"/>
      <c r="B1443" s="321"/>
    </row>
    <row r="1444" spans="1:2" ht="12">
      <c r="A1444" s="321"/>
      <c r="B1444" s="321"/>
    </row>
    <row r="1445" spans="1:2" ht="12">
      <c r="A1445" s="321"/>
      <c r="B1445" s="321"/>
    </row>
    <row r="1446" spans="1:2" ht="12">
      <c r="A1446" s="321"/>
      <c r="B1446" s="321"/>
    </row>
    <row r="1447" spans="1:2" ht="12">
      <c r="A1447" s="321"/>
      <c r="B1447" s="321"/>
    </row>
    <row r="1448" spans="1:2" ht="12">
      <c r="A1448" s="321"/>
      <c r="B1448" s="321"/>
    </row>
    <row r="1449" spans="1:2" ht="12">
      <c r="A1449" s="321"/>
      <c r="B1449" s="321"/>
    </row>
    <row r="1450" spans="1:2" ht="12">
      <c r="A1450" s="321"/>
      <c r="B1450" s="321"/>
    </row>
    <row r="1451" spans="1:2" ht="12">
      <c r="A1451" s="321"/>
      <c r="B1451" s="321"/>
    </row>
    <row r="1452" spans="1:2" ht="12">
      <c r="A1452" s="321"/>
      <c r="B1452" s="321"/>
    </row>
    <row r="1453" spans="1:2" ht="12">
      <c r="A1453" s="321"/>
      <c r="B1453" s="321"/>
    </row>
    <row r="1454" spans="1:2" ht="12">
      <c r="A1454" s="321"/>
      <c r="B1454" s="321"/>
    </row>
    <row r="1455" spans="1:2" ht="12">
      <c r="A1455" s="321"/>
      <c r="B1455" s="321"/>
    </row>
    <row r="1456" spans="1:2" ht="12">
      <c r="A1456" s="321"/>
      <c r="B1456" s="321"/>
    </row>
    <row r="1457" spans="1:2" ht="12">
      <c r="A1457" s="321"/>
      <c r="B1457" s="321"/>
    </row>
    <row r="1458" spans="1:2" ht="12">
      <c r="A1458" s="321"/>
      <c r="B1458" s="321"/>
    </row>
    <row r="1459" spans="1:2" ht="12">
      <c r="A1459" s="321"/>
      <c r="B1459" s="321"/>
    </row>
    <row r="1460" spans="1:2" ht="12">
      <c r="A1460" s="321"/>
      <c r="B1460" s="321"/>
    </row>
    <row r="1461" spans="1:2" ht="12">
      <c r="A1461" s="321"/>
      <c r="B1461" s="321"/>
    </row>
    <row r="1462" spans="1:2" ht="12">
      <c r="A1462" s="321"/>
      <c r="B1462" s="321"/>
    </row>
    <row r="1463" spans="1:2" ht="12">
      <c r="A1463" s="321"/>
      <c r="B1463" s="321"/>
    </row>
    <row r="1464" spans="1:2" ht="12">
      <c r="A1464" s="321"/>
      <c r="B1464" s="321"/>
    </row>
    <row r="1465" spans="1:2" ht="12">
      <c r="A1465" s="321"/>
      <c r="B1465" s="321"/>
    </row>
    <row r="1466" spans="1:2" ht="12">
      <c r="A1466" s="321"/>
      <c r="B1466" s="321"/>
    </row>
    <row r="1467" spans="1:2" ht="12">
      <c r="A1467" s="321"/>
      <c r="B1467" s="321"/>
    </row>
    <row r="1468" spans="1:2" ht="12">
      <c r="A1468" s="321"/>
      <c r="B1468" s="321"/>
    </row>
    <row r="1469" spans="1:2" ht="12">
      <c r="A1469" s="321"/>
      <c r="B1469" s="321"/>
    </row>
    <row r="1470" spans="1:2" ht="12">
      <c r="A1470" s="321"/>
      <c r="B1470" s="321"/>
    </row>
    <row r="1471" spans="1:2" ht="12">
      <c r="A1471" s="321"/>
      <c r="B1471" s="321"/>
    </row>
    <row r="1472" spans="1:2" ht="12">
      <c r="A1472" s="321"/>
      <c r="B1472" s="321"/>
    </row>
    <row r="1473" spans="1:2" ht="12">
      <c r="A1473" s="321"/>
      <c r="B1473" s="321"/>
    </row>
    <row r="1474" spans="1:2" ht="12">
      <c r="A1474" s="321"/>
      <c r="B1474" s="321"/>
    </row>
    <row r="1475" spans="1:2" ht="12">
      <c r="A1475" s="321"/>
      <c r="B1475" s="321"/>
    </row>
    <row r="1476" spans="1:2" ht="12">
      <c r="A1476" s="321"/>
      <c r="B1476" s="321"/>
    </row>
    <row r="1477" spans="1:2" ht="12">
      <c r="A1477" s="321"/>
      <c r="B1477" s="321"/>
    </row>
    <row r="1478" spans="1:2" ht="12">
      <c r="A1478" s="321"/>
      <c r="B1478" s="321"/>
    </row>
    <row r="1479" spans="1:2" ht="12">
      <c r="A1479" s="321"/>
      <c r="B1479" s="321"/>
    </row>
    <row r="1480" spans="1:2" ht="12">
      <c r="A1480" s="321"/>
      <c r="B1480" s="321"/>
    </row>
    <row r="1481" spans="1:2" ht="12">
      <c r="A1481" s="321"/>
      <c r="B1481" s="321"/>
    </row>
    <row r="1482" spans="1:2" ht="12">
      <c r="A1482" s="321"/>
      <c r="B1482" s="321"/>
    </row>
    <row r="1483" spans="1:2" ht="12">
      <c r="A1483" s="321"/>
      <c r="B1483" s="321"/>
    </row>
    <row r="1484" spans="1:2" ht="12">
      <c r="A1484" s="321"/>
      <c r="B1484" s="321"/>
    </row>
    <row r="1485" spans="1:2" ht="12">
      <c r="A1485" s="321"/>
      <c r="B1485" s="321"/>
    </row>
    <row r="1486" spans="1:2" ht="12">
      <c r="A1486" s="321"/>
      <c r="B1486" s="321"/>
    </row>
    <row r="1487" spans="1:2" ht="12">
      <c r="A1487" s="321"/>
      <c r="B1487" s="321"/>
    </row>
    <row r="1488" spans="1:2" ht="12">
      <c r="A1488" s="321"/>
      <c r="B1488" s="321"/>
    </row>
    <row r="1489" spans="1:2" ht="12">
      <c r="A1489" s="321"/>
      <c r="B1489" s="321"/>
    </row>
    <row r="1490" spans="1:2" ht="12">
      <c r="A1490" s="321"/>
      <c r="B1490" s="321"/>
    </row>
    <row r="1491" spans="1:2" ht="12">
      <c r="A1491" s="321"/>
      <c r="B1491" s="321"/>
    </row>
    <row r="1492" spans="1:2" ht="12">
      <c r="A1492" s="321"/>
      <c r="B1492" s="321"/>
    </row>
    <row r="1493" spans="1:2" ht="12">
      <c r="A1493" s="321"/>
      <c r="B1493" s="321"/>
    </row>
    <row r="1494" spans="1:2" ht="12">
      <c r="A1494" s="321"/>
      <c r="B1494" s="321"/>
    </row>
    <row r="1495" spans="1:2" ht="12">
      <c r="A1495" s="321"/>
      <c r="B1495" s="321"/>
    </row>
    <row r="1496" spans="1:2" ht="12">
      <c r="A1496" s="321"/>
      <c r="B1496" s="321"/>
    </row>
    <row r="1497" spans="1:2" ht="12">
      <c r="A1497" s="321"/>
      <c r="B1497" s="321"/>
    </row>
    <row r="1498" spans="1:2" ht="12">
      <c r="A1498" s="321"/>
      <c r="B1498" s="321"/>
    </row>
    <row r="1499" spans="1:2" ht="12">
      <c r="A1499" s="321"/>
      <c r="B1499" s="321"/>
    </row>
    <row r="1500" spans="1:2" ht="12">
      <c r="A1500" s="321"/>
      <c r="B1500" s="321"/>
    </row>
    <row r="1501" spans="1:2" ht="12">
      <c r="A1501" s="321"/>
      <c r="B1501" s="321"/>
    </row>
    <row r="1502" spans="1:2" ht="12">
      <c r="A1502" s="321"/>
      <c r="B1502" s="321"/>
    </row>
    <row r="1503" spans="1:2" ht="12">
      <c r="A1503" s="321"/>
      <c r="B1503" s="321"/>
    </row>
    <row r="1504" spans="1:2" ht="12">
      <c r="A1504" s="321"/>
      <c r="B1504" s="321"/>
    </row>
    <row r="1505" spans="1:2" ht="12">
      <c r="A1505" s="321"/>
      <c r="B1505" s="321"/>
    </row>
    <row r="1506" spans="1:2" ht="12">
      <c r="A1506" s="321"/>
      <c r="B1506" s="321"/>
    </row>
    <row r="1507" spans="1:2" ht="12">
      <c r="A1507" s="321"/>
      <c r="B1507" s="321"/>
    </row>
    <row r="1508" spans="1:2" ht="12">
      <c r="A1508" s="321"/>
      <c r="B1508" s="321"/>
    </row>
    <row r="1509" spans="1:2" ht="12">
      <c r="A1509" s="321"/>
      <c r="B1509" s="321"/>
    </row>
    <row r="1510" spans="1:2" ht="12">
      <c r="A1510" s="321"/>
      <c r="B1510" s="321"/>
    </row>
    <row r="1511" spans="1:2" ht="12">
      <c r="A1511" s="321"/>
      <c r="B1511" s="321"/>
    </row>
    <row r="1512" spans="1:2" ht="12">
      <c r="A1512" s="321"/>
      <c r="B1512" s="321"/>
    </row>
    <row r="1513" spans="1:2" ht="12">
      <c r="A1513" s="321"/>
      <c r="B1513" s="321"/>
    </row>
    <row r="1514" spans="1:2" ht="12">
      <c r="A1514" s="321"/>
      <c r="B1514" s="321"/>
    </row>
    <row r="1515" spans="1:2" ht="12">
      <c r="A1515" s="321"/>
      <c r="B1515" s="321"/>
    </row>
    <row r="1516" spans="1:2" ht="12">
      <c r="A1516" s="321"/>
      <c r="B1516" s="321"/>
    </row>
    <row r="1517" spans="1:2" ht="12">
      <c r="A1517" s="321"/>
      <c r="B1517" s="321"/>
    </row>
    <row r="1518" spans="1:2" ht="12">
      <c r="A1518" s="321"/>
      <c r="B1518" s="321"/>
    </row>
    <row r="1519" spans="1:2" ht="12">
      <c r="A1519" s="321"/>
      <c r="B1519" s="321"/>
    </row>
    <row r="1520" spans="1:2" ht="12">
      <c r="A1520" s="321"/>
      <c r="B1520" s="321"/>
    </row>
    <row r="1521" spans="1:2" ht="12">
      <c r="A1521" s="321"/>
      <c r="B1521" s="321"/>
    </row>
    <row r="1522" spans="1:2" ht="12">
      <c r="A1522" s="321"/>
      <c r="B1522" s="321"/>
    </row>
    <row r="1523" spans="1:2" ht="12">
      <c r="A1523" s="321"/>
      <c r="B1523" s="321"/>
    </row>
    <row r="1524" spans="1:2" ht="12">
      <c r="A1524" s="321"/>
      <c r="B1524" s="321"/>
    </row>
    <row r="1525" spans="1:2" ht="12">
      <c r="A1525" s="321"/>
      <c r="B1525" s="321"/>
    </row>
    <row r="1526" spans="1:2" ht="12">
      <c r="A1526" s="321"/>
      <c r="B1526" s="321"/>
    </row>
    <row r="1527" spans="1:2" ht="12">
      <c r="A1527" s="321"/>
      <c r="B1527" s="321"/>
    </row>
    <row r="1528" spans="1:2" ht="12">
      <c r="A1528" s="321"/>
      <c r="B1528" s="321"/>
    </row>
    <row r="1529" spans="1:2" ht="12">
      <c r="A1529" s="321"/>
      <c r="B1529" s="321"/>
    </row>
    <row r="1530" spans="1:2" ht="12">
      <c r="A1530" s="321"/>
      <c r="B1530" s="321"/>
    </row>
    <row r="1531" spans="1:2" ht="12">
      <c r="A1531" s="321"/>
      <c r="B1531" s="321"/>
    </row>
    <row r="1532" spans="1:2" ht="12">
      <c r="A1532" s="321"/>
      <c r="B1532" s="321"/>
    </row>
    <row r="1533" spans="1:2" ht="12">
      <c r="A1533" s="321"/>
      <c r="B1533" s="321"/>
    </row>
    <row r="1534" spans="1:2" ht="12">
      <c r="A1534" s="321"/>
      <c r="B1534" s="321"/>
    </row>
    <row r="1535" spans="1:2" ht="12">
      <c r="A1535" s="321"/>
      <c r="B1535" s="321"/>
    </row>
    <row r="1536" spans="1:2" ht="12">
      <c r="A1536" s="321"/>
      <c r="B1536" s="321"/>
    </row>
    <row r="1537" spans="1:2" ht="12">
      <c r="A1537" s="321"/>
      <c r="B1537" s="321"/>
    </row>
    <row r="1538" spans="1:2" ht="12">
      <c r="A1538" s="321"/>
      <c r="B1538" s="321"/>
    </row>
    <row r="1539" spans="1:2" ht="12">
      <c r="A1539" s="321"/>
      <c r="B1539" s="321"/>
    </row>
    <row r="1540" spans="1:2" ht="12">
      <c r="A1540" s="321"/>
      <c r="B1540" s="321"/>
    </row>
    <row r="1541" spans="1:2" ht="12">
      <c r="A1541" s="321"/>
      <c r="B1541" s="321"/>
    </row>
    <row r="1542" spans="1:2" ht="12">
      <c r="A1542" s="321"/>
      <c r="B1542" s="321"/>
    </row>
    <row r="1543" spans="1:2" ht="12">
      <c r="A1543" s="321"/>
      <c r="B1543" s="321"/>
    </row>
    <row r="1544" spans="1:2" ht="12">
      <c r="A1544" s="321"/>
      <c r="B1544" s="321"/>
    </row>
    <row r="1545" spans="1:2" ht="12">
      <c r="A1545" s="321"/>
      <c r="B1545" s="321"/>
    </row>
    <row r="1546" spans="1:2" ht="12">
      <c r="A1546" s="321"/>
      <c r="B1546" s="321"/>
    </row>
    <row r="1547" spans="1:2" ht="12">
      <c r="A1547" s="321"/>
      <c r="B1547" s="321"/>
    </row>
    <row r="1548" spans="1:2" ht="12">
      <c r="A1548" s="321"/>
      <c r="B1548" s="321"/>
    </row>
    <row r="1549" spans="1:2" ht="12">
      <c r="A1549" s="321"/>
      <c r="B1549" s="321"/>
    </row>
    <row r="1550" spans="1:2" ht="12">
      <c r="A1550" s="321"/>
      <c r="B1550" s="321"/>
    </row>
    <row r="1551" spans="1:2" ht="12">
      <c r="A1551" s="321"/>
      <c r="B1551" s="321"/>
    </row>
    <row r="1552" spans="1:2" ht="12">
      <c r="A1552" s="321"/>
      <c r="B1552" s="321"/>
    </row>
    <row r="1553" spans="1:2" ht="12">
      <c r="A1553" s="321"/>
      <c r="B1553" s="321"/>
    </row>
    <row r="1554" spans="1:2" ht="12">
      <c r="A1554" s="321"/>
      <c r="B1554" s="321"/>
    </row>
    <row r="1555" spans="1:2" ht="12">
      <c r="A1555" s="321"/>
      <c r="B1555" s="321"/>
    </row>
    <row r="1556" spans="1:2" ht="12">
      <c r="A1556" s="321"/>
      <c r="B1556" s="321"/>
    </row>
    <row r="1557" spans="1:2" ht="12">
      <c r="A1557" s="321"/>
      <c r="B1557" s="321"/>
    </row>
    <row r="1558" spans="1:2" ht="12">
      <c r="A1558" s="321"/>
      <c r="B1558" s="321"/>
    </row>
    <row r="1559" spans="1:2" ht="12">
      <c r="A1559" s="321"/>
      <c r="B1559" s="321"/>
    </row>
    <row r="1560" spans="1:2" ht="12">
      <c r="A1560" s="321"/>
      <c r="B1560" s="321"/>
    </row>
    <row r="1561" spans="1:2" ht="12">
      <c r="A1561" s="321"/>
      <c r="B1561" s="321"/>
    </row>
    <row r="1562" spans="1:2" ht="12">
      <c r="A1562" s="321"/>
      <c r="B1562" s="321"/>
    </row>
    <row r="1563" spans="1:2" ht="12">
      <c r="A1563" s="321"/>
      <c r="B1563" s="321"/>
    </row>
    <row r="1564" spans="1:2" ht="12">
      <c r="A1564" s="321"/>
      <c r="B1564" s="321"/>
    </row>
    <row r="1565" spans="1:2" ht="12">
      <c r="A1565" s="321"/>
      <c r="B1565" s="321"/>
    </row>
    <row r="1566" spans="1:2" ht="12">
      <c r="A1566" s="321"/>
      <c r="B1566" s="321"/>
    </row>
    <row r="1567" spans="1:2" ht="12">
      <c r="A1567" s="321"/>
      <c r="B1567" s="321"/>
    </row>
    <row r="1568" spans="1:2" ht="12">
      <c r="A1568" s="321"/>
      <c r="B1568" s="321"/>
    </row>
    <row r="1569" spans="1:2" ht="12">
      <c r="A1569" s="321"/>
      <c r="B1569" s="321"/>
    </row>
    <row r="1570" spans="1:2" ht="12">
      <c r="A1570" s="321"/>
      <c r="B1570" s="321"/>
    </row>
    <row r="1571" spans="1:2" ht="12">
      <c r="A1571" s="321"/>
      <c r="B1571" s="321"/>
    </row>
    <row r="1572" spans="1:2" ht="12">
      <c r="A1572" s="321"/>
      <c r="B1572" s="321"/>
    </row>
    <row r="1573" spans="1:2" ht="12">
      <c r="A1573" s="321"/>
      <c r="B1573" s="321"/>
    </row>
    <row r="1574" spans="1:2" ht="12">
      <c r="A1574" s="321"/>
      <c r="B1574" s="321"/>
    </row>
    <row r="1575" spans="1:2" ht="12">
      <c r="A1575" s="321"/>
      <c r="B1575" s="321"/>
    </row>
    <row r="1576" spans="1:2" ht="12">
      <c r="A1576" s="321"/>
      <c r="B1576" s="321"/>
    </row>
    <row r="1577" spans="1:2" ht="12">
      <c r="A1577" s="321"/>
      <c r="B1577" s="321"/>
    </row>
    <row r="1578" spans="1:2" ht="12">
      <c r="A1578" s="321"/>
      <c r="B1578" s="321"/>
    </row>
    <row r="1579" spans="1:2" ht="12">
      <c r="A1579" s="321"/>
      <c r="B1579" s="321"/>
    </row>
    <row r="1580" spans="1:2" ht="12">
      <c r="A1580" s="321"/>
      <c r="B1580" s="321"/>
    </row>
    <row r="1581" spans="1:2" ht="12">
      <c r="A1581" s="321"/>
      <c r="B1581" s="321"/>
    </row>
    <row r="1582" spans="1:2" ht="12">
      <c r="A1582" s="321"/>
      <c r="B1582" s="321"/>
    </row>
    <row r="1583" spans="1:2" ht="12">
      <c r="A1583" s="321"/>
      <c r="B1583" s="321"/>
    </row>
    <row r="1584" spans="1:2" ht="12">
      <c r="A1584" s="321"/>
      <c r="B1584" s="321"/>
    </row>
    <row r="1585" spans="1:2" ht="12">
      <c r="A1585" s="321"/>
      <c r="B1585" s="321"/>
    </row>
    <row r="1586" spans="1:2" ht="12">
      <c r="A1586" s="321"/>
      <c r="B1586" s="321"/>
    </row>
    <row r="1587" spans="1:2" ht="12">
      <c r="A1587" s="321"/>
      <c r="B1587" s="321"/>
    </row>
    <row r="1588" spans="1:2" ht="12">
      <c r="A1588" s="321"/>
      <c r="B1588" s="321"/>
    </row>
    <row r="1589" spans="1:2" ht="12">
      <c r="A1589" s="321"/>
      <c r="B1589" s="321"/>
    </row>
    <row r="1590" spans="1:2" ht="12">
      <c r="A1590" s="321"/>
      <c r="B1590" s="321"/>
    </row>
    <row r="1591" spans="1:2" ht="12">
      <c r="A1591" s="321"/>
      <c r="B1591" s="321"/>
    </row>
    <row r="1592" spans="1:2" ht="12">
      <c r="A1592" s="321"/>
      <c r="B1592" s="321"/>
    </row>
    <row r="1593" spans="1:2" ht="12">
      <c r="A1593" s="321"/>
      <c r="B1593" s="321"/>
    </row>
    <row r="1594" spans="1:2" ht="12">
      <c r="A1594" s="321"/>
      <c r="B1594" s="321"/>
    </row>
    <row r="1595" spans="1:2" ht="12">
      <c r="A1595" s="321"/>
      <c r="B1595" s="321"/>
    </row>
    <row r="1596" spans="1:2" ht="12">
      <c r="A1596" s="321"/>
      <c r="B1596" s="321"/>
    </row>
    <row r="1597" spans="1:2" ht="12">
      <c r="A1597" s="321"/>
      <c r="B1597" s="321"/>
    </row>
    <row r="1598" spans="1:2" ht="12">
      <c r="A1598" s="321"/>
      <c r="B1598" s="321"/>
    </row>
    <row r="1599" spans="1:2" ht="12">
      <c r="A1599" s="321"/>
      <c r="B1599" s="321"/>
    </row>
    <row r="1600" spans="1:2" ht="12">
      <c r="A1600" s="321"/>
      <c r="B1600" s="321"/>
    </row>
    <row r="1601" spans="1:2" ht="12">
      <c r="A1601" s="321"/>
      <c r="B1601" s="321"/>
    </row>
    <row r="1602" spans="1:2" ht="12">
      <c r="A1602" s="321"/>
      <c r="B1602" s="321"/>
    </row>
    <row r="1603" spans="1:2" ht="12">
      <c r="A1603" s="321"/>
      <c r="B1603" s="321"/>
    </row>
    <row r="1604" spans="1:2" ht="12">
      <c r="A1604" s="321"/>
      <c r="B1604" s="321"/>
    </row>
    <row r="1605" spans="1:2" ht="12">
      <c r="A1605" s="321"/>
      <c r="B1605" s="321"/>
    </row>
    <row r="1606" spans="1:2" ht="12">
      <c r="A1606" s="321"/>
      <c r="B1606" s="321"/>
    </row>
    <row r="1607" spans="1:2" ht="12">
      <c r="A1607" s="321"/>
      <c r="B1607" s="321"/>
    </row>
    <row r="1608" spans="1:2" ht="12">
      <c r="A1608" s="321"/>
      <c r="B1608" s="321"/>
    </row>
    <row r="1609" spans="1:2" ht="12">
      <c r="A1609" s="321"/>
      <c r="B1609" s="321"/>
    </row>
    <row r="1610" spans="1:2" ht="12">
      <c r="A1610" s="321"/>
      <c r="B1610" s="321"/>
    </row>
    <row r="1611" spans="1:2" ht="12">
      <c r="A1611" s="321"/>
      <c r="B1611" s="321"/>
    </row>
    <row r="1612" spans="1:2" ht="12">
      <c r="A1612" s="321"/>
      <c r="B1612" s="321"/>
    </row>
    <row r="1613" spans="1:2" ht="12">
      <c r="A1613" s="321"/>
      <c r="B1613" s="321"/>
    </row>
    <row r="1614" spans="1:2" ht="12">
      <c r="A1614" s="321"/>
      <c r="B1614" s="321"/>
    </row>
    <row r="1615" spans="1:2" ht="12">
      <c r="A1615" s="321"/>
      <c r="B1615" s="321"/>
    </row>
    <row r="1616" spans="1:2" ht="12">
      <c r="A1616" s="321"/>
      <c r="B1616" s="321"/>
    </row>
    <row r="1617" spans="1:2" ht="12">
      <c r="A1617" s="321"/>
      <c r="B1617" s="321"/>
    </row>
    <row r="1618" spans="1:2" ht="12">
      <c r="A1618" s="321"/>
      <c r="B1618" s="321"/>
    </row>
    <row r="1619" spans="1:2" ht="12">
      <c r="A1619" s="321"/>
      <c r="B1619" s="321"/>
    </row>
    <row r="1620" spans="1:2" ht="12">
      <c r="A1620" s="321"/>
      <c r="B1620" s="321"/>
    </row>
    <row r="1621" spans="1:2" ht="12">
      <c r="A1621" s="321"/>
      <c r="B1621" s="321"/>
    </row>
    <row r="1622" spans="1:2" ht="12">
      <c r="A1622" s="321"/>
      <c r="B1622" s="321"/>
    </row>
    <row r="1623" spans="1:2" ht="12">
      <c r="A1623" s="321"/>
      <c r="B1623" s="321"/>
    </row>
    <row r="1624" spans="1:2" ht="12">
      <c r="A1624" s="321"/>
      <c r="B1624" s="321"/>
    </row>
    <row r="1625" spans="1:2" ht="12">
      <c r="A1625" s="321"/>
      <c r="B1625" s="321"/>
    </row>
    <row r="1626" spans="1:2" ht="12">
      <c r="A1626" s="321"/>
      <c r="B1626" s="321"/>
    </row>
    <row r="1627" spans="1:2" ht="12">
      <c r="A1627" s="321"/>
      <c r="B1627" s="321"/>
    </row>
    <row r="1628" spans="1:2" ht="12">
      <c r="A1628" s="321"/>
      <c r="B1628" s="321"/>
    </row>
    <row r="1629" spans="1:2" ht="12">
      <c r="A1629" s="321"/>
      <c r="B1629" s="321"/>
    </row>
    <row r="1630" spans="1:2" ht="12">
      <c r="A1630" s="321"/>
      <c r="B1630" s="321"/>
    </row>
    <row r="1631" spans="1:2" ht="12">
      <c r="A1631" s="321"/>
      <c r="B1631" s="321"/>
    </row>
    <row r="1632" spans="1:2" ht="12">
      <c r="A1632" s="321"/>
      <c r="B1632" s="321"/>
    </row>
    <row r="1633" spans="1:2" ht="12">
      <c r="A1633" s="321"/>
      <c r="B1633" s="321"/>
    </row>
    <row r="1634" spans="1:2" ht="12">
      <c r="A1634" s="321"/>
      <c r="B1634" s="321"/>
    </row>
    <row r="1635" spans="1:2" ht="12">
      <c r="A1635" s="321"/>
      <c r="B1635" s="321"/>
    </row>
    <row r="1636" spans="1:2" ht="12">
      <c r="A1636" s="321"/>
      <c r="B1636" s="321"/>
    </row>
    <row r="1637" spans="1:2" ht="12">
      <c r="A1637" s="321"/>
      <c r="B1637" s="321"/>
    </row>
    <row r="1638" spans="1:2" ht="12">
      <c r="A1638" s="321"/>
      <c r="B1638" s="321"/>
    </row>
    <row r="1639" spans="1:2" ht="12">
      <c r="A1639" s="321"/>
      <c r="B1639" s="321"/>
    </row>
    <row r="1640" spans="1:2" ht="12">
      <c r="A1640" s="321"/>
      <c r="B1640" s="321"/>
    </row>
    <row r="1641" spans="1:2" ht="12">
      <c r="A1641" s="321"/>
      <c r="B1641" s="321"/>
    </row>
    <row r="1642" spans="1:2" ht="12">
      <c r="A1642" s="321"/>
      <c r="B1642" s="321"/>
    </row>
    <row r="1643" spans="1:2" ht="12">
      <c r="A1643" s="321"/>
      <c r="B1643" s="321"/>
    </row>
    <row r="1644" spans="1:2" ht="12">
      <c r="A1644" s="321"/>
      <c r="B1644" s="321"/>
    </row>
    <row r="1645" spans="1:2" ht="12">
      <c r="A1645" s="321"/>
      <c r="B1645" s="321"/>
    </row>
    <row r="1646" spans="1:2" ht="12">
      <c r="A1646" s="321"/>
      <c r="B1646" s="321"/>
    </row>
    <row r="1647" spans="1:2" ht="12">
      <c r="A1647" s="321"/>
      <c r="B1647" s="321"/>
    </row>
    <row r="1648" spans="1:2" ht="12">
      <c r="A1648" s="321"/>
      <c r="B1648" s="321"/>
    </row>
    <row r="1649" spans="1:2" ht="12">
      <c r="A1649" s="321"/>
      <c r="B1649" s="321"/>
    </row>
    <row r="1650" spans="1:2" ht="12">
      <c r="A1650" s="321"/>
      <c r="B1650" s="321"/>
    </row>
    <row r="1651" spans="1:2" ht="12">
      <c r="A1651" s="321"/>
      <c r="B1651" s="321"/>
    </row>
    <row r="1652" spans="1:2" ht="12">
      <c r="A1652" s="321"/>
      <c r="B1652" s="321"/>
    </row>
    <row r="1653" spans="1:2" ht="12">
      <c r="A1653" s="321"/>
      <c r="B1653" s="321"/>
    </row>
    <row r="1654" spans="1:2" ht="12">
      <c r="A1654" s="321"/>
      <c r="B1654" s="321"/>
    </row>
    <row r="1655" spans="1:2" ht="12">
      <c r="A1655" s="321"/>
      <c r="B1655" s="321"/>
    </row>
    <row r="1656" spans="1:2" ht="12">
      <c r="A1656" s="321"/>
      <c r="B1656" s="321"/>
    </row>
    <row r="1657" spans="1:2" ht="12">
      <c r="A1657" s="321"/>
      <c r="B1657" s="321"/>
    </row>
    <row r="1658" spans="1:2" ht="12">
      <c r="A1658" s="321"/>
      <c r="B1658" s="321"/>
    </row>
    <row r="1659" spans="1:2" ht="12">
      <c r="A1659" s="321"/>
      <c r="B1659" s="321"/>
    </row>
    <row r="1660" spans="1:2" ht="12">
      <c r="A1660" s="321"/>
      <c r="B1660" s="321"/>
    </row>
    <row r="1661" spans="1:2" ht="12">
      <c r="A1661" s="321"/>
      <c r="B1661" s="321"/>
    </row>
    <row r="1662" spans="1:2" ht="12">
      <c r="A1662" s="321"/>
      <c r="B1662" s="321"/>
    </row>
    <row r="1663" spans="1:2" ht="12">
      <c r="A1663" s="321"/>
      <c r="B1663" s="321"/>
    </row>
    <row r="1664" spans="1:2" ht="12">
      <c r="A1664" s="321"/>
      <c r="B1664" s="321"/>
    </row>
    <row r="1665" spans="1:2" ht="12">
      <c r="A1665" s="321"/>
      <c r="B1665" s="321"/>
    </row>
    <row r="1666" spans="1:2" ht="12">
      <c r="A1666" s="321"/>
      <c r="B1666" s="321"/>
    </row>
    <row r="1667" spans="1:2" ht="12">
      <c r="A1667" s="321"/>
      <c r="B1667" s="321"/>
    </row>
    <row r="1668" spans="1:2" ht="12">
      <c r="A1668" s="321"/>
      <c r="B1668" s="321"/>
    </row>
    <row r="1669" spans="1:2" ht="12">
      <c r="A1669" s="321"/>
      <c r="B1669" s="321"/>
    </row>
    <row r="1670" spans="1:2" ht="12">
      <c r="A1670" s="321"/>
      <c r="B1670" s="321"/>
    </row>
    <row r="1671" spans="1:2" ht="12">
      <c r="A1671" s="321"/>
      <c r="B1671" s="321"/>
    </row>
    <row r="1672" spans="1:2" ht="12">
      <c r="A1672" s="321"/>
      <c r="B1672" s="321"/>
    </row>
    <row r="1673" spans="1:2" ht="12">
      <c r="A1673" s="321"/>
      <c r="B1673" s="321"/>
    </row>
    <row r="1674" spans="1:2" ht="12">
      <c r="A1674" s="321"/>
      <c r="B1674" s="321"/>
    </row>
    <row r="1675" spans="1:2" ht="12">
      <c r="A1675" s="321"/>
      <c r="B1675" s="321"/>
    </row>
    <row r="1676" spans="1:2" ht="12">
      <c r="A1676" s="321"/>
      <c r="B1676" s="321"/>
    </row>
    <row r="1677" spans="1:2" ht="12">
      <c r="A1677" s="321"/>
      <c r="B1677" s="321"/>
    </row>
    <row r="1678" spans="1:2" ht="12">
      <c r="A1678" s="321"/>
      <c r="B1678" s="321"/>
    </row>
    <row r="1679" spans="1:2" ht="12">
      <c r="A1679" s="321"/>
      <c r="B1679" s="321"/>
    </row>
    <row r="1680" spans="1:2" ht="12">
      <c r="A1680" s="321"/>
      <c r="B1680" s="321"/>
    </row>
    <row r="1681" spans="1:2" ht="12">
      <c r="A1681" s="321"/>
      <c r="B1681" s="321"/>
    </row>
    <row r="1682" spans="1:2" ht="12">
      <c r="A1682" s="321"/>
      <c r="B1682" s="321"/>
    </row>
    <row r="1683" spans="1:2" ht="12">
      <c r="A1683" s="321"/>
      <c r="B1683" s="321"/>
    </row>
    <row r="1684" spans="1:2" ht="12">
      <c r="A1684" s="321"/>
      <c r="B1684" s="321"/>
    </row>
    <row r="1685" spans="1:2" ht="12">
      <c r="A1685" s="321"/>
      <c r="B1685" s="321"/>
    </row>
    <row r="1686" spans="1:2" ht="12">
      <c r="A1686" s="321"/>
      <c r="B1686" s="321"/>
    </row>
    <row r="1687" spans="1:2" ht="12">
      <c r="A1687" s="321"/>
      <c r="B1687" s="321"/>
    </row>
    <row r="1688" spans="1:2" ht="12">
      <c r="A1688" s="321"/>
      <c r="B1688" s="321"/>
    </row>
    <row r="1689" spans="1:2" ht="12">
      <c r="A1689" s="321"/>
      <c r="B1689" s="321"/>
    </row>
    <row r="1690" spans="1:2" ht="12">
      <c r="A1690" s="321"/>
      <c r="B1690" s="321"/>
    </row>
    <row r="1691" spans="1:2" ht="12">
      <c r="A1691" s="321"/>
      <c r="B1691" s="321"/>
    </row>
    <row r="1692" spans="1:2" ht="12">
      <c r="A1692" s="321"/>
      <c r="B1692" s="321"/>
    </row>
    <row r="1693" spans="1:2" ht="12">
      <c r="A1693" s="321"/>
      <c r="B1693" s="321"/>
    </row>
    <row r="1694" spans="1:2" ht="12">
      <c r="A1694" s="321"/>
      <c r="B1694" s="321"/>
    </row>
    <row r="1695" spans="1:2" ht="12">
      <c r="A1695" s="321"/>
      <c r="B1695" s="321"/>
    </row>
    <row r="1696" spans="1:2" ht="12">
      <c r="A1696" s="321"/>
      <c r="B1696" s="321"/>
    </row>
    <row r="1697" spans="1:2" ht="12">
      <c r="A1697" s="321"/>
      <c r="B1697" s="321"/>
    </row>
    <row r="1698" spans="1:2" ht="12">
      <c r="A1698" s="321"/>
      <c r="B1698" s="321"/>
    </row>
    <row r="1699" spans="1:2" ht="12">
      <c r="A1699" s="321"/>
      <c r="B1699" s="321"/>
    </row>
    <row r="1700" spans="1:2" ht="12">
      <c r="A1700" s="321"/>
      <c r="B1700" s="321"/>
    </row>
    <row r="1701" spans="1:2" ht="12">
      <c r="A1701" s="321"/>
      <c r="B1701" s="321"/>
    </row>
    <row r="1702" spans="1:2" ht="12">
      <c r="A1702" s="321"/>
      <c r="B1702" s="321"/>
    </row>
    <row r="1703" spans="1:2" ht="12">
      <c r="A1703" s="321"/>
      <c r="B1703" s="321"/>
    </row>
    <row r="1704" spans="1:2" ht="12">
      <c r="A1704" s="321"/>
      <c r="B1704" s="321"/>
    </row>
    <row r="1705" spans="1:2" ht="12">
      <c r="A1705" s="321"/>
      <c r="B1705" s="321"/>
    </row>
    <row r="1706" spans="1:2" ht="12">
      <c r="A1706" s="321"/>
      <c r="B1706" s="321"/>
    </row>
    <row r="1707" spans="1:2" ht="12">
      <c r="A1707" s="321"/>
      <c r="B1707" s="321"/>
    </row>
    <row r="1708" spans="1:2" ht="12">
      <c r="A1708" s="321"/>
      <c r="B1708" s="321"/>
    </row>
    <row r="1709" spans="1:2" ht="12">
      <c r="A1709" s="321"/>
      <c r="B1709" s="321"/>
    </row>
    <row r="1710" spans="1:2" ht="12">
      <c r="A1710" s="321"/>
      <c r="B1710" s="321"/>
    </row>
    <row r="1711" spans="1:2" ht="12">
      <c r="A1711" s="321"/>
      <c r="B1711" s="321"/>
    </row>
    <row r="1712" spans="1:2" ht="12">
      <c r="A1712" s="321"/>
      <c r="B1712" s="321"/>
    </row>
    <row r="1713" spans="1:2" ht="12">
      <c r="A1713" s="321"/>
      <c r="B1713" s="321"/>
    </row>
    <row r="1714" spans="1:2" ht="12">
      <c r="A1714" s="321"/>
      <c r="B1714" s="321"/>
    </row>
    <row r="1715" spans="1:2" ht="12">
      <c r="A1715" s="321"/>
      <c r="B1715" s="321"/>
    </row>
    <row r="1716" spans="1:2" ht="12">
      <c r="A1716" s="321"/>
      <c r="B1716" s="321"/>
    </row>
    <row r="1717" spans="1:2" ht="12">
      <c r="A1717" s="321"/>
      <c r="B1717" s="321"/>
    </row>
    <row r="1718" spans="1:2" ht="12">
      <c r="A1718" s="321"/>
      <c r="B1718" s="321"/>
    </row>
    <row r="1719" spans="1:2" ht="12">
      <c r="A1719" s="321"/>
      <c r="B1719" s="321"/>
    </row>
    <row r="1720" spans="1:2" ht="12">
      <c r="A1720" s="321"/>
      <c r="B1720" s="321"/>
    </row>
    <row r="1721" spans="1:2" ht="12">
      <c r="A1721" s="321"/>
      <c r="B1721" s="321"/>
    </row>
    <row r="1722" spans="1:2" ht="12">
      <c r="A1722" s="321"/>
      <c r="B1722" s="321"/>
    </row>
    <row r="1723" spans="1:2" ht="12">
      <c r="A1723" s="321"/>
      <c r="B1723" s="321"/>
    </row>
    <row r="1724" spans="1:2" ht="12">
      <c r="A1724" s="321"/>
      <c r="B1724" s="321"/>
    </row>
    <row r="1725" spans="1:2" ht="12">
      <c r="A1725" s="321"/>
      <c r="B1725" s="321"/>
    </row>
    <row r="1726" spans="1:2" ht="12">
      <c r="A1726" s="321"/>
      <c r="B1726" s="321"/>
    </row>
    <row r="1727" spans="1:2" ht="12">
      <c r="A1727" s="321"/>
      <c r="B1727" s="321"/>
    </row>
    <row r="1728" spans="1:2" ht="12">
      <c r="A1728" s="321"/>
      <c r="B1728" s="321"/>
    </row>
    <row r="1729" spans="1:2" ht="12">
      <c r="A1729" s="321"/>
      <c r="B1729" s="321"/>
    </row>
    <row r="1730" spans="1:2" ht="12">
      <c r="A1730" s="321"/>
      <c r="B1730" s="321"/>
    </row>
    <row r="1731" spans="1:2" ht="12">
      <c r="A1731" s="321"/>
      <c r="B1731" s="321"/>
    </row>
    <row r="1732" spans="1:2" ht="12">
      <c r="A1732" s="321"/>
      <c r="B1732" s="321"/>
    </row>
    <row r="1733" spans="1:2" ht="12">
      <c r="A1733" s="321"/>
      <c r="B1733" s="321"/>
    </row>
    <row r="1734" spans="1:2" ht="12">
      <c r="A1734" s="321"/>
      <c r="B1734" s="321"/>
    </row>
    <row r="1735" spans="1:2" ht="12">
      <c r="A1735" s="321"/>
      <c r="B1735" s="321"/>
    </row>
    <row r="1736" spans="1:2" ht="12">
      <c r="A1736" s="321"/>
      <c r="B1736" s="321"/>
    </row>
    <row r="1737" spans="1:2" ht="12">
      <c r="A1737" s="321"/>
      <c r="B1737" s="321"/>
    </row>
    <row r="1738" spans="1:2" ht="12">
      <c r="A1738" s="321"/>
      <c r="B1738" s="321"/>
    </row>
    <row r="1739" spans="1:2" ht="12">
      <c r="A1739" s="321"/>
      <c r="B1739" s="321"/>
    </row>
    <row r="1740" spans="1:2" ht="12">
      <c r="A1740" s="321"/>
      <c r="B1740" s="321"/>
    </row>
    <row r="1741" spans="1:2" ht="12">
      <c r="A1741" s="321"/>
      <c r="B1741" s="321"/>
    </row>
    <row r="1742" spans="1:2" ht="12">
      <c r="A1742" s="321"/>
      <c r="B1742" s="321"/>
    </row>
    <row r="1743" spans="1:2" ht="12">
      <c r="A1743" s="321"/>
      <c r="B1743" s="321"/>
    </row>
    <row r="1744" spans="1:2" ht="12">
      <c r="A1744" s="321"/>
      <c r="B1744" s="321"/>
    </row>
    <row r="1745" spans="1:2" ht="12">
      <c r="A1745" s="321"/>
      <c r="B1745" s="321"/>
    </row>
    <row r="1746" spans="1:2" ht="12">
      <c r="A1746" s="321"/>
      <c r="B1746" s="321"/>
    </row>
    <row r="1747" spans="1:2" ht="12">
      <c r="A1747" s="321"/>
      <c r="B1747" s="321"/>
    </row>
    <row r="1748" spans="1:2" ht="12">
      <c r="A1748" s="321"/>
      <c r="B1748" s="321"/>
    </row>
    <row r="1749" spans="1:2" ht="12">
      <c r="A1749" s="321"/>
      <c r="B1749" s="321"/>
    </row>
    <row r="1750" spans="1:2" ht="12">
      <c r="A1750" s="321"/>
      <c r="B1750" s="321"/>
    </row>
    <row r="1751" spans="1:2" ht="12">
      <c r="A1751" s="321"/>
      <c r="B1751" s="321"/>
    </row>
    <row r="1752" spans="1:2" ht="12">
      <c r="A1752" s="321"/>
      <c r="B1752" s="321"/>
    </row>
    <row r="1753" spans="1:2" ht="12">
      <c r="A1753" s="321"/>
      <c r="B1753" s="321"/>
    </row>
    <row r="1754" spans="1:2" ht="12">
      <c r="A1754" s="321"/>
      <c r="B1754" s="321"/>
    </row>
    <row r="1755" spans="1:2" ht="12">
      <c r="A1755" s="321"/>
      <c r="B1755" s="321"/>
    </row>
    <row r="1756" spans="1:2" ht="12">
      <c r="A1756" s="321"/>
      <c r="B1756" s="321"/>
    </row>
    <row r="1757" spans="1:2" ht="12">
      <c r="A1757" s="321"/>
      <c r="B1757" s="321"/>
    </row>
    <row r="1758" spans="1:2" ht="12">
      <c r="A1758" s="321"/>
      <c r="B1758" s="321"/>
    </row>
    <row r="1759" spans="1:2" ht="12">
      <c r="A1759" s="321"/>
      <c r="B1759" s="321"/>
    </row>
    <row r="1760" spans="1:2" ht="12">
      <c r="A1760" s="321"/>
      <c r="B1760" s="321"/>
    </row>
    <row r="1761" spans="1:2" ht="12">
      <c r="A1761" s="321"/>
      <c r="B1761" s="321"/>
    </row>
    <row r="1762" spans="1:2" ht="12">
      <c r="A1762" s="321"/>
      <c r="B1762" s="321"/>
    </row>
    <row r="1763" spans="1:2" ht="12">
      <c r="A1763" s="321"/>
      <c r="B1763" s="321"/>
    </row>
    <row r="1764" spans="1:2" ht="12">
      <c r="A1764" s="321"/>
      <c r="B1764" s="321"/>
    </row>
    <row r="1765" spans="1:2" ht="12">
      <c r="A1765" s="321"/>
      <c r="B1765" s="321"/>
    </row>
    <row r="1766" spans="1:2" ht="12">
      <c r="A1766" s="321"/>
      <c r="B1766" s="321"/>
    </row>
    <row r="1767" spans="1:2" ht="12">
      <c r="A1767" s="321"/>
      <c r="B1767" s="321"/>
    </row>
    <row r="1768" spans="1:2" ht="12">
      <c r="A1768" s="321"/>
      <c r="B1768" s="321"/>
    </row>
    <row r="1769" spans="1:2" ht="12">
      <c r="A1769" s="321"/>
      <c r="B1769" s="321"/>
    </row>
    <row r="1770" spans="1:2" ht="12">
      <c r="A1770" s="321"/>
      <c r="B1770" s="321"/>
    </row>
    <row r="1771" spans="1:2" ht="12">
      <c r="A1771" s="321"/>
      <c r="B1771" s="321"/>
    </row>
    <row r="1772" spans="1:2" ht="12">
      <c r="A1772" s="321"/>
      <c r="B1772" s="321"/>
    </row>
    <row r="1773" spans="1:2" ht="12">
      <c r="A1773" s="321"/>
      <c r="B1773" s="321"/>
    </row>
    <row r="1774" spans="1:2" ht="12">
      <c r="A1774" s="321"/>
      <c r="B1774" s="321"/>
    </row>
    <row r="1775" spans="1:2" ht="12">
      <c r="A1775" s="321"/>
      <c r="B1775" s="321"/>
    </row>
    <row r="1776" spans="1:2" ht="12">
      <c r="A1776" s="321"/>
      <c r="B1776" s="321"/>
    </row>
    <row r="1777" spans="1:2" ht="12">
      <c r="A1777" s="321"/>
      <c r="B1777" s="321"/>
    </row>
    <row r="1778" spans="1:2" ht="12">
      <c r="A1778" s="321"/>
      <c r="B1778" s="321"/>
    </row>
    <row r="1779" spans="1:2" ht="12">
      <c r="A1779" s="321"/>
      <c r="B1779" s="321"/>
    </row>
    <row r="1780" spans="1:2" ht="12">
      <c r="A1780" s="321"/>
      <c r="B1780" s="321"/>
    </row>
    <row r="1781" spans="1:2" ht="12">
      <c r="A1781" s="321"/>
      <c r="B1781" s="321"/>
    </row>
    <row r="1782" spans="1:2" ht="12">
      <c r="A1782" s="321"/>
      <c r="B1782" s="321"/>
    </row>
    <row r="1783" spans="1:2" ht="12">
      <c r="A1783" s="321"/>
      <c r="B1783" s="321"/>
    </row>
    <row r="1784" spans="1:2" ht="12">
      <c r="A1784" s="321"/>
      <c r="B1784" s="321"/>
    </row>
    <row r="1785" spans="1:2" ht="12">
      <c r="A1785" s="321"/>
      <c r="B1785" s="321"/>
    </row>
    <row r="1786" spans="1:2" ht="12">
      <c r="A1786" s="321"/>
      <c r="B1786" s="321"/>
    </row>
    <row r="1787" spans="1:2" ht="12">
      <c r="A1787" s="321"/>
      <c r="B1787" s="321"/>
    </row>
    <row r="1788" spans="1:2" ht="12">
      <c r="A1788" s="321"/>
      <c r="B1788" s="321"/>
    </row>
    <row r="1789" spans="1:2" ht="12">
      <c r="A1789" s="321"/>
      <c r="B1789" s="321"/>
    </row>
    <row r="1790" spans="1:2" ht="12">
      <c r="A1790" s="321"/>
      <c r="B1790" s="321"/>
    </row>
    <row r="1791" spans="1:2" ht="12">
      <c r="A1791" s="321"/>
      <c r="B1791" s="321"/>
    </row>
    <row r="1792" spans="1:2" ht="12">
      <c r="A1792" s="321"/>
      <c r="B1792" s="321"/>
    </row>
    <row r="1793" spans="1:2" ht="12">
      <c r="A1793" s="321"/>
      <c r="B1793" s="321"/>
    </row>
    <row r="1794" spans="1:2" ht="12">
      <c r="A1794" s="321"/>
      <c r="B1794" s="321"/>
    </row>
    <row r="1795" spans="1:2" ht="12">
      <c r="A1795" s="321"/>
      <c r="B1795" s="321"/>
    </row>
    <row r="1796" spans="1:2" ht="12">
      <c r="A1796" s="321"/>
      <c r="B1796" s="321"/>
    </row>
    <row r="1797" spans="1:2" ht="12">
      <c r="A1797" s="321"/>
      <c r="B1797" s="321"/>
    </row>
    <row r="1798" spans="1:2" ht="12">
      <c r="A1798" s="321"/>
      <c r="B1798" s="321"/>
    </row>
    <row r="1799" spans="1:2" ht="12">
      <c r="A1799" s="321"/>
      <c r="B1799" s="321"/>
    </row>
    <row r="1800" spans="1:2" ht="12">
      <c r="A1800" s="321"/>
      <c r="B1800" s="321"/>
    </row>
    <row r="1801" spans="1:2" ht="12">
      <c r="A1801" s="321"/>
      <c r="B1801" s="321"/>
    </row>
    <row r="1802" spans="1:2" ht="12">
      <c r="A1802" s="321"/>
      <c r="B1802" s="321"/>
    </row>
    <row r="1803" spans="1:2" ht="12">
      <c r="A1803" s="321"/>
      <c r="B1803" s="321"/>
    </row>
    <row r="1804" spans="1:2" ht="12">
      <c r="A1804" s="321"/>
      <c r="B1804" s="321"/>
    </row>
    <row r="1805" spans="1:2" ht="12">
      <c r="A1805" s="321"/>
      <c r="B1805" s="321"/>
    </row>
    <row r="1806" spans="1:2" ht="12">
      <c r="A1806" s="321"/>
      <c r="B1806" s="321"/>
    </row>
    <row r="1807" spans="1:2" ht="12">
      <c r="A1807" s="321"/>
      <c r="B1807" s="321"/>
    </row>
    <row r="1808" spans="1:2" ht="12">
      <c r="A1808" s="321"/>
      <c r="B1808" s="321"/>
    </row>
    <row r="1809" spans="1:2" ht="12">
      <c r="A1809" s="321"/>
      <c r="B1809" s="321"/>
    </row>
    <row r="1810" spans="1:2" ht="12">
      <c r="A1810" s="321"/>
      <c r="B1810" s="321"/>
    </row>
    <row r="1811" spans="1:2" ht="12">
      <c r="A1811" s="321"/>
      <c r="B1811" s="321"/>
    </row>
    <row r="1812" spans="1:2" ht="12">
      <c r="A1812" s="321"/>
      <c r="B1812" s="321"/>
    </row>
    <row r="1813" spans="1:2" ht="12">
      <c r="A1813" s="321"/>
      <c r="B1813" s="321"/>
    </row>
    <row r="1814" spans="1:2" ht="12">
      <c r="A1814" s="321"/>
      <c r="B1814" s="321"/>
    </row>
    <row r="1815" spans="1:2" ht="12">
      <c r="A1815" s="321"/>
      <c r="B1815" s="321"/>
    </row>
    <row r="1816" spans="1:2" ht="12">
      <c r="A1816" s="321"/>
      <c r="B1816" s="321"/>
    </row>
    <row r="1817" spans="1:2" ht="12">
      <c r="A1817" s="321"/>
      <c r="B1817" s="321"/>
    </row>
    <row r="1818" spans="1:2" ht="12">
      <c r="A1818" s="321"/>
      <c r="B1818" s="321"/>
    </row>
    <row r="1819" spans="1:2" ht="12">
      <c r="A1819" s="321"/>
      <c r="B1819" s="321"/>
    </row>
    <row r="1820" spans="1:2" ht="12">
      <c r="A1820" s="321"/>
      <c r="B1820" s="321"/>
    </row>
    <row r="1821" spans="1:2" ht="12">
      <c r="A1821" s="321"/>
      <c r="B1821" s="321"/>
    </row>
    <row r="1822" spans="1:2" ht="12">
      <c r="A1822" s="321"/>
      <c r="B1822" s="321"/>
    </row>
    <row r="1823" spans="1:2" ht="12">
      <c r="A1823" s="321"/>
      <c r="B1823" s="321"/>
    </row>
    <row r="1824" spans="1:2" ht="12">
      <c r="A1824" s="321"/>
      <c r="B1824" s="321"/>
    </row>
    <row r="1825" spans="1:2" ht="12">
      <c r="A1825" s="321"/>
      <c r="B1825" s="321"/>
    </row>
    <row r="1826" spans="1:2" ht="12">
      <c r="A1826" s="321"/>
      <c r="B1826" s="321"/>
    </row>
    <row r="1827" spans="1:2" ht="12">
      <c r="A1827" s="321"/>
      <c r="B1827" s="321"/>
    </row>
    <row r="1828" spans="1:2" ht="12">
      <c r="A1828" s="321"/>
      <c r="B1828" s="321"/>
    </row>
    <row r="1829" spans="1:2" ht="12">
      <c r="A1829" s="321"/>
      <c r="B1829" s="321"/>
    </row>
    <row r="1830" spans="1:2" ht="12">
      <c r="A1830" s="321"/>
      <c r="B1830" s="321"/>
    </row>
    <row r="1831" spans="1:2" ht="12">
      <c r="A1831" s="321"/>
      <c r="B1831" s="321"/>
    </row>
    <row r="1832" spans="1:2" ht="12">
      <c r="A1832" s="321"/>
      <c r="B1832" s="321"/>
    </row>
    <row r="1833" spans="1:2" ht="12">
      <c r="A1833" s="321"/>
      <c r="B1833" s="321"/>
    </row>
    <row r="1834" spans="1:2" ht="12">
      <c r="A1834" s="321"/>
      <c r="B1834" s="321"/>
    </row>
    <row r="1835" spans="1:2" ht="12">
      <c r="A1835" s="321"/>
      <c r="B1835" s="321"/>
    </row>
    <row r="1836" spans="1:2" ht="12">
      <c r="A1836" s="321"/>
      <c r="B1836" s="321"/>
    </row>
    <row r="1837" spans="1:2" ht="12">
      <c r="A1837" s="321"/>
      <c r="B1837" s="321"/>
    </row>
    <row r="1838" spans="1:2" ht="12">
      <c r="A1838" s="321"/>
      <c r="B1838" s="321"/>
    </row>
    <row r="1839" spans="1:2" ht="12">
      <c r="A1839" s="321"/>
      <c r="B1839" s="321"/>
    </row>
    <row r="1840" spans="1:2" ht="12">
      <c r="A1840" s="321"/>
      <c r="B1840" s="321"/>
    </row>
    <row r="1841" spans="1:2" ht="12">
      <c r="A1841" s="321"/>
      <c r="B1841" s="321"/>
    </row>
    <row r="1842" spans="1:2" ht="12">
      <c r="A1842" s="321"/>
      <c r="B1842" s="321"/>
    </row>
    <row r="1843" spans="1:2" ht="12">
      <c r="A1843" s="321"/>
      <c r="B1843" s="321"/>
    </row>
    <row r="1844" spans="1:2" ht="12">
      <c r="A1844" s="321"/>
      <c r="B1844" s="321"/>
    </row>
    <row r="1845" spans="1:2" ht="12">
      <c r="A1845" s="321"/>
      <c r="B1845" s="321"/>
    </row>
    <row r="1846" spans="1:2" ht="12">
      <c r="A1846" s="321"/>
      <c r="B1846" s="321"/>
    </row>
    <row r="1847" spans="1:2" ht="12">
      <c r="A1847" s="321"/>
      <c r="B1847" s="321"/>
    </row>
    <row r="1848" spans="1:2" ht="12">
      <c r="A1848" s="321"/>
      <c r="B1848" s="321"/>
    </row>
    <row r="1849" spans="1:2" ht="12">
      <c r="A1849" s="321"/>
      <c r="B1849" s="321"/>
    </row>
    <row r="1850" spans="1:2" ht="12">
      <c r="A1850" s="321"/>
      <c r="B1850" s="321"/>
    </row>
    <row r="1851" spans="1:2" ht="12">
      <c r="A1851" s="321"/>
      <c r="B1851" s="321"/>
    </row>
    <row r="1852" spans="1:2" ht="12">
      <c r="A1852" s="321"/>
      <c r="B1852" s="321"/>
    </row>
    <row r="1853" spans="1:2" ht="12">
      <c r="A1853" s="321"/>
      <c r="B1853" s="321"/>
    </row>
    <row r="1854" spans="1:2" ht="12">
      <c r="A1854" s="321"/>
      <c r="B1854" s="321"/>
    </row>
    <row r="1855" spans="1:2" ht="12">
      <c r="A1855" s="321"/>
      <c r="B1855" s="321"/>
    </row>
    <row r="1856" spans="1:2" ht="12">
      <c r="A1856" s="321"/>
      <c r="B1856" s="321"/>
    </row>
    <row r="1857" spans="1:2" ht="12">
      <c r="A1857" s="321"/>
      <c r="B1857" s="321"/>
    </row>
    <row r="1858" spans="1:2" ht="12">
      <c r="A1858" s="321"/>
      <c r="B1858" s="321"/>
    </row>
    <row r="1859" spans="1:2" ht="12">
      <c r="A1859" s="321"/>
      <c r="B1859" s="321"/>
    </row>
    <row r="1860" spans="1:2" ht="12">
      <c r="A1860" s="321"/>
      <c r="B1860" s="321"/>
    </row>
    <row r="1861" spans="1:2" ht="12">
      <c r="A1861" s="321"/>
      <c r="B1861" s="321"/>
    </row>
    <row r="1862" spans="1:2" ht="12">
      <c r="A1862" s="321"/>
      <c r="B1862" s="321"/>
    </row>
    <row r="1863" spans="1:2" ht="12">
      <c r="A1863" s="321"/>
      <c r="B1863" s="321"/>
    </row>
    <row r="1864" spans="1:2" ht="12">
      <c r="A1864" s="321"/>
      <c r="B1864" s="321"/>
    </row>
    <row r="1865" spans="1:2" ht="12">
      <c r="A1865" s="321"/>
      <c r="B1865" s="321"/>
    </row>
    <row r="1866" spans="1:2" ht="12">
      <c r="A1866" s="321"/>
      <c r="B1866" s="321"/>
    </row>
    <row r="1867" spans="1:2" ht="12">
      <c r="A1867" s="321"/>
      <c r="B1867" s="321"/>
    </row>
    <row r="1868" spans="1:2" ht="12">
      <c r="A1868" s="321"/>
      <c r="B1868" s="321"/>
    </row>
    <row r="1869" spans="1:2" ht="12">
      <c r="A1869" s="321"/>
      <c r="B1869" s="321"/>
    </row>
    <row r="1870" spans="1:2" ht="12">
      <c r="A1870" s="321"/>
      <c r="B1870" s="321"/>
    </row>
    <row r="1871" spans="1:2" ht="12">
      <c r="A1871" s="321"/>
      <c r="B1871" s="321"/>
    </row>
    <row r="1872" spans="1:2" ht="12">
      <c r="A1872" s="321"/>
      <c r="B1872" s="321"/>
    </row>
    <row r="1873" spans="1:2" ht="12">
      <c r="A1873" s="321"/>
      <c r="B1873" s="321"/>
    </row>
    <row r="1874" spans="1:2" ht="12">
      <c r="A1874" s="321"/>
      <c r="B1874" s="321"/>
    </row>
    <row r="1875" spans="1:2" ht="12">
      <c r="A1875" s="321"/>
      <c r="B1875" s="321"/>
    </row>
    <row r="1876" spans="1:2" ht="12">
      <c r="A1876" s="321"/>
      <c r="B1876" s="321"/>
    </row>
    <row r="1877" spans="1:2" ht="12">
      <c r="A1877" s="321"/>
      <c r="B1877" s="321"/>
    </row>
    <row r="1878" spans="1:2" ht="12">
      <c r="A1878" s="321"/>
      <c r="B1878" s="321"/>
    </row>
    <row r="1879" spans="1:2" ht="12">
      <c r="A1879" s="321"/>
      <c r="B1879" s="321"/>
    </row>
    <row r="1880" spans="1:2" ht="12">
      <c r="A1880" s="321"/>
      <c r="B1880" s="321"/>
    </row>
    <row r="1881" spans="1:2" ht="12">
      <c r="A1881" s="321"/>
      <c r="B1881" s="321"/>
    </row>
    <row r="1882" spans="1:2" ht="12">
      <c r="A1882" s="321"/>
      <c r="B1882" s="321"/>
    </row>
    <row r="1883" spans="1:2" ht="12">
      <c r="A1883" s="321"/>
      <c r="B1883" s="321"/>
    </row>
    <row r="1884" spans="1:2" ht="12">
      <c r="A1884" s="321"/>
      <c r="B1884" s="321"/>
    </row>
    <row r="1885" spans="1:2" ht="12">
      <c r="A1885" s="321"/>
      <c r="B1885" s="321"/>
    </row>
    <row r="1886" spans="1:2" ht="12">
      <c r="A1886" s="321"/>
      <c r="B1886" s="321"/>
    </row>
    <row r="1887" spans="1:2" ht="12">
      <c r="A1887" s="321"/>
      <c r="B1887" s="321"/>
    </row>
    <row r="1888" spans="1:2" ht="12">
      <c r="A1888" s="321"/>
      <c r="B1888" s="321"/>
    </row>
    <row r="1889" spans="1:2" ht="12">
      <c r="A1889" s="321"/>
      <c r="B1889" s="321"/>
    </row>
    <row r="1890" spans="1:2" ht="12">
      <c r="A1890" s="321"/>
      <c r="B1890" s="321"/>
    </row>
    <row r="1891" spans="1:2" ht="12">
      <c r="A1891" s="321"/>
      <c r="B1891" s="321"/>
    </row>
    <row r="1892" spans="1:2" ht="12">
      <c r="A1892" s="321"/>
      <c r="B1892" s="321"/>
    </row>
    <row r="1893" spans="1:2" ht="12">
      <c r="A1893" s="321"/>
      <c r="B1893" s="321"/>
    </row>
    <row r="1894" spans="1:2" ht="12">
      <c r="A1894" s="321"/>
      <c r="B1894" s="321"/>
    </row>
    <row r="1895" spans="1:2" ht="12">
      <c r="A1895" s="321"/>
      <c r="B1895" s="321"/>
    </row>
    <row r="1896" spans="1:2" ht="12">
      <c r="A1896" s="321"/>
      <c r="B1896" s="321"/>
    </row>
    <row r="1897" spans="1:2" ht="12">
      <c r="A1897" s="321"/>
      <c r="B1897" s="321"/>
    </row>
    <row r="1898" spans="1:2" ht="12">
      <c r="A1898" s="321"/>
      <c r="B1898" s="321"/>
    </row>
    <row r="1899" spans="1:2" ht="12">
      <c r="A1899" s="321"/>
      <c r="B1899" s="321"/>
    </row>
    <row r="1900" spans="1:2" ht="12">
      <c r="A1900" s="321"/>
      <c r="B1900" s="321"/>
    </row>
    <row r="1901" spans="1:2" ht="12">
      <c r="A1901" s="321"/>
      <c r="B1901" s="321"/>
    </row>
    <row r="1902" spans="1:2" ht="12">
      <c r="A1902" s="321"/>
      <c r="B1902" s="321"/>
    </row>
    <row r="1903" spans="1:2" ht="12">
      <c r="A1903" s="321"/>
      <c r="B1903" s="321"/>
    </row>
    <row r="1904" spans="1:2" ht="12">
      <c r="A1904" s="321"/>
      <c r="B1904" s="321"/>
    </row>
    <row r="1905" spans="1:2" ht="12">
      <c r="A1905" s="321"/>
      <c r="B1905" s="321"/>
    </row>
    <row r="1906" spans="1:2" ht="12">
      <c r="A1906" s="321"/>
      <c r="B1906" s="321"/>
    </row>
    <row r="1907" spans="1:2" ht="12">
      <c r="A1907" s="321"/>
      <c r="B1907" s="321"/>
    </row>
    <row r="1908" spans="1:2" ht="12">
      <c r="A1908" s="321"/>
      <c r="B1908" s="321"/>
    </row>
    <row r="1909" spans="1:2" ht="12">
      <c r="A1909" s="321"/>
      <c r="B1909" s="321"/>
    </row>
    <row r="1910" spans="1:2" ht="12">
      <c r="A1910" s="321"/>
      <c r="B1910" s="321"/>
    </row>
    <row r="1911" spans="1:2" ht="12">
      <c r="A1911" s="321"/>
      <c r="B1911" s="321"/>
    </row>
    <row r="1912" spans="1:2" ht="12">
      <c r="A1912" s="321"/>
      <c r="B1912" s="321"/>
    </row>
    <row r="1913" spans="1:2" ht="12">
      <c r="A1913" s="321"/>
      <c r="B1913" s="321"/>
    </row>
    <row r="1914" spans="1:2" ht="12">
      <c r="A1914" s="321"/>
      <c r="B1914" s="321"/>
    </row>
    <row r="1915" spans="1:2" ht="12">
      <c r="A1915" s="321"/>
      <c r="B1915" s="321"/>
    </row>
    <row r="1916" spans="1:2" ht="12">
      <c r="A1916" s="321"/>
      <c r="B1916" s="321"/>
    </row>
    <row r="1917" spans="1:2" ht="12">
      <c r="A1917" s="321"/>
      <c r="B1917" s="321"/>
    </row>
    <row r="1918" spans="1:2" ht="12">
      <c r="A1918" s="321"/>
      <c r="B1918" s="321"/>
    </row>
    <row r="1919" spans="1:2" ht="12">
      <c r="A1919" s="321"/>
      <c r="B1919" s="321"/>
    </row>
    <row r="1920" spans="1:2" ht="12">
      <c r="A1920" s="321"/>
      <c r="B1920" s="321"/>
    </row>
    <row r="1921" spans="1:2" ht="12">
      <c r="A1921" s="321"/>
      <c r="B1921" s="321"/>
    </row>
    <row r="1922" spans="1:2" ht="12">
      <c r="A1922" s="321"/>
      <c r="B1922" s="321"/>
    </row>
    <row r="1923" spans="1:2" ht="12">
      <c r="A1923" s="321"/>
      <c r="B1923" s="321"/>
    </row>
    <row r="1924" spans="1:2" ht="12">
      <c r="A1924" s="321"/>
      <c r="B1924" s="321"/>
    </row>
    <row r="1925" spans="1:2" ht="12">
      <c r="A1925" s="321"/>
      <c r="B1925" s="321"/>
    </row>
    <row r="1926" spans="1:2" ht="12">
      <c r="A1926" s="321"/>
      <c r="B1926" s="321"/>
    </row>
    <row r="1927" spans="1:2" ht="12">
      <c r="A1927" s="321"/>
      <c r="B1927" s="321"/>
    </row>
    <row r="1928" spans="1:2" ht="12">
      <c r="A1928" s="321"/>
      <c r="B1928" s="321"/>
    </row>
    <row r="1929" spans="1:2" ht="12">
      <c r="A1929" s="321"/>
      <c r="B1929" s="321"/>
    </row>
    <row r="1930" spans="1:2" ht="12">
      <c r="A1930" s="321"/>
      <c r="B1930" s="321"/>
    </row>
    <row r="1931" spans="1:2" ht="12">
      <c r="A1931" s="321"/>
      <c r="B1931" s="321"/>
    </row>
    <row r="1932" spans="1:2" ht="12">
      <c r="A1932" s="321"/>
      <c r="B1932" s="321"/>
    </row>
    <row r="1933" spans="1:2" ht="12">
      <c r="A1933" s="321"/>
      <c r="B1933" s="321"/>
    </row>
    <row r="1934" spans="1:2" ht="12">
      <c r="A1934" s="321"/>
      <c r="B1934" s="321"/>
    </row>
    <row r="1935" spans="1:2" ht="12">
      <c r="A1935" s="321"/>
      <c r="B1935" s="321"/>
    </row>
    <row r="1936" spans="1:2" ht="12">
      <c r="A1936" s="321"/>
      <c r="B1936" s="321"/>
    </row>
    <row r="1937" spans="1:2" ht="12">
      <c r="A1937" s="321"/>
      <c r="B1937" s="321"/>
    </row>
    <row r="1938" spans="1:2" ht="12">
      <c r="A1938" s="321"/>
      <c r="B1938" s="321"/>
    </row>
    <row r="1939" spans="1:2" ht="12">
      <c r="A1939" s="321"/>
      <c r="B1939" s="321"/>
    </row>
    <row r="1940" spans="1:2" ht="12">
      <c r="A1940" s="321"/>
      <c r="B1940" s="321"/>
    </row>
    <row r="1941" spans="1:2" ht="12">
      <c r="A1941" s="321"/>
      <c r="B1941" s="321"/>
    </row>
    <row r="1942" spans="1:2" ht="12">
      <c r="A1942" s="321"/>
      <c r="B1942" s="321"/>
    </row>
    <row r="1943" spans="1:2" ht="12">
      <c r="A1943" s="321"/>
      <c r="B1943" s="321"/>
    </row>
    <row r="1944" spans="1:2" ht="12">
      <c r="A1944" s="321"/>
      <c r="B1944" s="321"/>
    </row>
    <row r="1945" spans="1:2" ht="12">
      <c r="A1945" s="321"/>
      <c r="B1945" s="321"/>
    </row>
    <row r="1946" spans="1:2" ht="12">
      <c r="A1946" s="321"/>
      <c r="B1946" s="321"/>
    </row>
    <row r="1947" spans="1:2" ht="12">
      <c r="A1947" s="321"/>
      <c r="B1947" s="321"/>
    </row>
    <row r="1948" spans="1:2" ht="12">
      <c r="A1948" s="321"/>
      <c r="B1948" s="321"/>
    </row>
    <row r="1949" spans="1:2" ht="12">
      <c r="A1949" s="321"/>
      <c r="B1949" s="321"/>
    </row>
    <row r="1950" spans="1:2" ht="12">
      <c r="A1950" s="321"/>
      <c r="B1950" s="321"/>
    </row>
    <row r="1951" spans="1:2" ht="12">
      <c r="A1951" s="321"/>
      <c r="B1951" s="321"/>
    </row>
    <row r="1952" spans="1:2" ht="12">
      <c r="A1952" s="321"/>
      <c r="B1952" s="321"/>
    </row>
    <row r="1953" spans="1:2" ht="12">
      <c r="A1953" s="321"/>
      <c r="B1953" s="321"/>
    </row>
    <row r="1954" spans="1:2" ht="12">
      <c r="A1954" s="321"/>
      <c r="B1954" s="321"/>
    </row>
    <row r="1955" spans="1:2" ht="12">
      <c r="A1955" s="321"/>
      <c r="B1955" s="321"/>
    </row>
    <row r="1956" spans="1:2" ht="12">
      <c r="A1956" s="321"/>
      <c r="B1956" s="321"/>
    </row>
    <row r="1957" spans="1:2" ht="12">
      <c r="A1957" s="321"/>
      <c r="B1957" s="321"/>
    </row>
    <row r="1958" spans="1:2" ht="12">
      <c r="A1958" s="321"/>
      <c r="B1958" s="321"/>
    </row>
    <row r="1959" spans="1:2" ht="12">
      <c r="A1959" s="321"/>
      <c r="B1959" s="321"/>
    </row>
    <row r="1960" spans="1:2" ht="12">
      <c r="A1960" s="321"/>
      <c r="B1960" s="321"/>
    </row>
    <row r="1961" spans="1:2" ht="12">
      <c r="A1961" s="321"/>
      <c r="B1961" s="321"/>
    </row>
    <row r="1962" spans="1:2" ht="12">
      <c r="A1962" s="321"/>
      <c r="B1962" s="321"/>
    </row>
    <row r="1963" spans="1:2" ht="12">
      <c r="A1963" s="321"/>
      <c r="B1963" s="321"/>
    </row>
    <row r="1964" spans="1:2" ht="12">
      <c r="A1964" s="321"/>
      <c r="B1964" s="321"/>
    </row>
    <row r="1965" spans="1:2" ht="12">
      <c r="A1965" s="321"/>
      <c r="B1965" s="321"/>
    </row>
    <row r="1966" spans="1:2" ht="12">
      <c r="A1966" s="321"/>
      <c r="B1966" s="321"/>
    </row>
    <row r="1967" spans="1:2" ht="12">
      <c r="A1967" s="321"/>
      <c r="B1967" s="321"/>
    </row>
    <row r="1968" spans="1:2" ht="12">
      <c r="A1968" s="321"/>
      <c r="B1968" s="321"/>
    </row>
    <row r="1969" spans="1:2" ht="12">
      <c r="A1969" s="321"/>
      <c r="B1969" s="321"/>
    </row>
    <row r="1970" spans="1:2" ht="12">
      <c r="A1970" s="321"/>
      <c r="B1970" s="321"/>
    </row>
    <row r="1971" spans="1:2" ht="12">
      <c r="A1971" s="321"/>
      <c r="B1971" s="321"/>
    </row>
    <row r="1972" spans="1:2" ht="12">
      <c r="A1972" s="321"/>
      <c r="B1972" s="321"/>
    </row>
    <row r="1973" spans="1:2" ht="12">
      <c r="A1973" s="321"/>
      <c r="B1973" s="321"/>
    </row>
    <row r="1974" spans="1:2" ht="12">
      <c r="A1974" s="321"/>
      <c r="B1974" s="321"/>
    </row>
    <row r="1975" spans="1:2" ht="12">
      <c r="A1975" s="321"/>
      <c r="B1975" s="321"/>
    </row>
    <row r="1976" spans="1:2" ht="12">
      <c r="A1976" s="321"/>
      <c r="B1976" s="321"/>
    </row>
    <row r="1977" spans="1:2" ht="12">
      <c r="A1977" s="321"/>
      <c r="B1977" s="321"/>
    </row>
    <row r="1978" spans="1:2" ht="12">
      <c r="A1978" s="321"/>
      <c r="B1978" s="321"/>
    </row>
    <row r="1979" spans="1:2" ht="12">
      <c r="A1979" s="321"/>
      <c r="B1979" s="321"/>
    </row>
    <row r="1980" spans="1:2" ht="12">
      <c r="A1980" s="321"/>
      <c r="B1980" s="321"/>
    </row>
    <row r="1981" spans="1:2" ht="12">
      <c r="A1981" s="321"/>
      <c r="B1981" s="321"/>
    </row>
    <row r="1982" spans="1:2" ht="12">
      <c r="A1982" s="321"/>
      <c r="B1982" s="321"/>
    </row>
    <row r="1983" spans="1:2" ht="12">
      <c r="A1983" s="321"/>
      <c r="B1983" s="321"/>
    </row>
    <row r="1984" spans="1:2" ht="12">
      <c r="A1984" s="321"/>
      <c r="B1984" s="321"/>
    </row>
    <row r="1985" spans="1:2" ht="12">
      <c r="A1985" s="321"/>
      <c r="B1985" s="321"/>
    </row>
    <row r="1986" spans="1:2" ht="12">
      <c r="A1986" s="321"/>
      <c r="B1986" s="321"/>
    </row>
    <row r="1987" spans="1:2" ht="12">
      <c r="A1987" s="321"/>
      <c r="B1987" s="321"/>
    </row>
    <row r="1988" spans="1:2" ht="12">
      <c r="A1988" s="321"/>
      <c r="B1988" s="321"/>
    </row>
    <row r="1989" spans="1:2" ht="12">
      <c r="A1989" s="321"/>
      <c r="B1989" s="321"/>
    </row>
    <row r="1990" spans="1:2" ht="12">
      <c r="A1990" s="321"/>
      <c r="B1990" s="321"/>
    </row>
    <row r="1991" spans="1:2" ht="12">
      <c r="A1991" s="321"/>
      <c r="B1991" s="321"/>
    </row>
    <row r="1992" spans="1:2" ht="12">
      <c r="A1992" s="321"/>
      <c r="B1992" s="321"/>
    </row>
    <row r="1993" spans="1:2" ht="12">
      <c r="A1993" s="321"/>
      <c r="B1993" s="321"/>
    </row>
    <row r="1994" spans="1:2" ht="12">
      <c r="A1994" s="321"/>
      <c r="B1994" s="321"/>
    </row>
    <row r="1995" spans="1:2" ht="12">
      <c r="A1995" s="321"/>
      <c r="B1995" s="321"/>
    </row>
    <row r="1996" spans="1:2" ht="12">
      <c r="A1996" s="321"/>
      <c r="B1996" s="321"/>
    </row>
    <row r="1997" spans="1:2" ht="12">
      <c r="A1997" s="321"/>
      <c r="B1997" s="321"/>
    </row>
    <row r="1998" spans="1:2" ht="12">
      <c r="A1998" s="321"/>
      <c r="B1998" s="321"/>
    </row>
    <row r="1999" spans="1:2" ht="12">
      <c r="A1999" s="321"/>
      <c r="B1999" s="321"/>
    </row>
    <row r="2000" spans="1:2" ht="12">
      <c r="A2000" s="321"/>
      <c r="B2000" s="321"/>
    </row>
    <row r="2001" spans="1:2" ht="12">
      <c r="A2001" s="321"/>
      <c r="B2001" s="321"/>
    </row>
    <row r="2002" spans="1:2" ht="12">
      <c r="A2002" s="321"/>
      <c r="B2002" s="321"/>
    </row>
    <row r="2003" spans="1:2" ht="12">
      <c r="A2003" s="321"/>
      <c r="B2003" s="321"/>
    </row>
    <row r="2004" spans="1:2" ht="12">
      <c r="A2004" s="321"/>
      <c r="B2004" s="321"/>
    </row>
    <row r="2005" spans="1:2" ht="12">
      <c r="A2005" s="321"/>
      <c r="B2005" s="321"/>
    </row>
    <row r="2006" spans="1:2" ht="12">
      <c r="A2006" s="321"/>
      <c r="B2006" s="321"/>
    </row>
    <row r="2007" spans="1:2" ht="12">
      <c r="A2007" s="321"/>
      <c r="B2007" s="321"/>
    </row>
    <row r="2008" spans="1:2" ht="12">
      <c r="A2008" s="321"/>
      <c r="B2008" s="321"/>
    </row>
    <row r="2009" spans="1:2" ht="12">
      <c r="A2009" s="321"/>
      <c r="B2009" s="321"/>
    </row>
    <row r="2010" spans="1:2" ht="12">
      <c r="A2010" s="321"/>
      <c r="B2010" s="321"/>
    </row>
    <row r="2011" spans="1:2" ht="12">
      <c r="A2011" s="321"/>
      <c r="B2011" s="321"/>
    </row>
    <row r="2012" spans="1:2" ht="12">
      <c r="A2012" s="321"/>
      <c r="B2012" s="321"/>
    </row>
    <row r="2013" spans="1:2" ht="12">
      <c r="A2013" s="321"/>
      <c r="B2013" s="321"/>
    </row>
    <row r="2014" spans="1:2" ht="12">
      <c r="A2014" s="321"/>
      <c r="B2014" s="321"/>
    </row>
    <row r="2015" spans="1:2" ht="12">
      <c r="A2015" s="321"/>
      <c r="B2015" s="321"/>
    </row>
    <row r="2016" spans="1:2" ht="12">
      <c r="A2016" s="321"/>
      <c r="B2016" s="321"/>
    </row>
    <row r="2017" spans="1:2" ht="12">
      <c r="A2017" s="321"/>
      <c r="B2017" s="321"/>
    </row>
    <row r="2018" spans="1:2" ht="12">
      <c r="A2018" s="321"/>
      <c r="B2018" s="321"/>
    </row>
    <row r="2019" spans="1:2" ht="12">
      <c r="A2019" s="321"/>
      <c r="B2019" s="321"/>
    </row>
    <row r="2020" spans="1:2" ht="12">
      <c r="A2020" s="321"/>
      <c r="B2020" s="321"/>
    </row>
    <row r="2021" spans="1:2" ht="12">
      <c r="A2021" s="321"/>
      <c r="B2021" s="321"/>
    </row>
    <row r="2022" spans="1:2" ht="12">
      <c r="A2022" s="321"/>
      <c r="B2022" s="321"/>
    </row>
    <row r="2023" spans="1:2" ht="12">
      <c r="A2023" s="321"/>
      <c r="B2023" s="321"/>
    </row>
    <row r="2024" spans="1:2" ht="12">
      <c r="A2024" s="321"/>
      <c r="B2024" s="321"/>
    </row>
    <row r="2025" spans="1:2" ht="12">
      <c r="A2025" s="321"/>
      <c r="B2025" s="321"/>
    </row>
    <row r="2026" spans="1:2" ht="12">
      <c r="A2026" s="321"/>
      <c r="B2026" s="321"/>
    </row>
    <row r="2027" spans="1:2" ht="12">
      <c r="A2027" s="321"/>
      <c r="B2027" s="321"/>
    </row>
    <row r="2028" spans="1:2" ht="12">
      <c r="A2028" s="321"/>
      <c r="B2028" s="321"/>
    </row>
    <row r="2029" spans="1:2" ht="12">
      <c r="A2029" s="321"/>
      <c r="B2029" s="321"/>
    </row>
    <row r="2030" spans="1:2" ht="12">
      <c r="A2030" s="321"/>
      <c r="B2030" s="321"/>
    </row>
    <row r="2031" spans="1:2" ht="12">
      <c r="A2031" s="321"/>
      <c r="B2031" s="321"/>
    </row>
    <row r="2032" spans="1:2" ht="12">
      <c r="A2032" s="321"/>
      <c r="B2032" s="321"/>
    </row>
    <row r="2033" spans="1:2" ht="12">
      <c r="A2033" s="321"/>
      <c r="B2033" s="321"/>
    </row>
    <row r="2034" spans="1:2" ht="12">
      <c r="A2034" s="321"/>
      <c r="B2034" s="321"/>
    </row>
    <row r="2035" spans="1:2" ht="12">
      <c r="A2035" s="321"/>
      <c r="B2035" s="321"/>
    </row>
    <row r="2036" spans="1:2" ht="12">
      <c r="A2036" s="321"/>
      <c r="B2036" s="321"/>
    </row>
    <row r="2037" spans="1:2" ht="12">
      <c r="A2037" s="321"/>
      <c r="B2037" s="321"/>
    </row>
    <row r="2038" spans="1:2" ht="12">
      <c r="A2038" s="321"/>
      <c r="B2038" s="321"/>
    </row>
    <row r="2039" spans="1:2" ht="12">
      <c r="A2039" s="321"/>
      <c r="B2039" s="321"/>
    </row>
    <row r="2040" spans="1:2" ht="12">
      <c r="A2040" s="321"/>
      <c r="B2040" s="321"/>
    </row>
    <row r="2041" spans="1:2" ht="12">
      <c r="A2041" s="321"/>
      <c r="B2041" s="321"/>
    </row>
    <row r="2042" spans="1:2" ht="12">
      <c r="A2042" s="321"/>
      <c r="B2042" s="321"/>
    </row>
    <row r="2043" spans="1:2" ht="12">
      <c r="A2043" s="321"/>
      <c r="B2043" s="321"/>
    </row>
    <row r="2044" spans="1:2" ht="12">
      <c r="A2044" s="321"/>
      <c r="B2044" s="321"/>
    </row>
    <row r="2045" spans="1:2" ht="12">
      <c r="A2045" s="321"/>
      <c r="B2045" s="321"/>
    </row>
    <row r="2046" spans="1:2" ht="12">
      <c r="A2046" s="321"/>
      <c r="B2046" s="321"/>
    </row>
    <row r="2047" spans="1:2" ht="12">
      <c r="A2047" s="321"/>
      <c r="B2047" s="321"/>
    </row>
    <row r="2048" spans="1:2" ht="12">
      <c r="A2048" s="321"/>
      <c r="B2048" s="321"/>
    </row>
    <row r="2049" spans="1:2" ht="12">
      <c r="A2049" s="321"/>
      <c r="B2049" s="321"/>
    </row>
    <row r="2050" spans="1:2" ht="12">
      <c r="A2050" s="321"/>
      <c r="B2050" s="321"/>
    </row>
    <row r="2051" spans="1:2" ht="12">
      <c r="A2051" s="321"/>
      <c r="B2051" s="321"/>
    </row>
    <row r="2052" spans="1:2" ht="12">
      <c r="A2052" s="321"/>
      <c r="B2052" s="321"/>
    </row>
    <row r="2053" spans="1:2" ht="12">
      <c r="A2053" s="321"/>
      <c r="B2053" s="321"/>
    </row>
    <row r="2054" spans="1:2" ht="12">
      <c r="A2054" s="321"/>
      <c r="B2054" s="321"/>
    </row>
    <row r="2055" spans="1:2" ht="12">
      <c r="A2055" s="321"/>
      <c r="B2055" s="321"/>
    </row>
    <row r="2056" spans="1:2" ht="12">
      <c r="A2056" s="321"/>
      <c r="B2056" s="321"/>
    </row>
    <row r="2057" spans="1:2" ht="12">
      <c r="A2057" s="321"/>
      <c r="B2057" s="321"/>
    </row>
    <row r="2058" spans="1:2" ht="12">
      <c r="A2058" s="321"/>
      <c r="B2058" s="321"/>
    </row>
    <row r="2059" spans="1:2" ht="12">
      <c r="A2059" s="321"/>
      <c r="B2059" s="321"/>
    </row>
    <row r="2060" spans="1:2" ht="12">
      <c r="A2060" s="321"/>
      <c r="B2060" s="321"/>
    </row>
    <row r="2061" spans="1:2" ht="12">
      <c r="A2061" s="321"/>
      <c r="B2061" s="321"/>
    </row>
    <row r="2062" spans="1:2" ht="12">
      <c r="A2062" s="321"/>
      <c r="B2062" s="321"/>
    </row>
    <row r="2063" spans="1:2" ht="12">
      <c r="A2063" s="321"/>
      <c r="B2063" s="321"/>
    </row>
    <row r="2064" spans="1:2" ht="12">
      <c r="A2064" s="321"/>
      <c r="B2064" s="321"/>
    </row>
    <row r="2065" spans="1:2" ht="12">
      <c r="A2065" s="321"/>
      <c r="B2065" s="321"/>
    </row>
    <row r="2066" spans="1:2" ht="12">
      <c r="A2066" s="321"/>
      <c r="B2066" s="321"/>
    </row>
    <row r="2067" spans="1:2" ht="12">
      <c r="A2067" s="321"/>
      <c r="B2067" s="321"/>
    </row>
    <row r="2068" spans="1:2" ht="12">
      <c r="A2068" s="321"/>
      <c r="B2068" s="321"/>
    </row>
    <row r="2069" spans="1:2" ht="12">
      <c r="A2069" s="321"/>
      <c r="B2069" s="321"/>
    </row>
    <row r="2070" spans="1:2" ht="12">
      <c r="A2070" s="321"/>
      <c r="B2070" s="321"/>
    </row>
    <row r="2071" spans="1:2" ht="12">
      <c r="A2071" s="321"/>
      <c r="B2071" s="321"/>
    </row>
    <row r="2072" spans="1:2" ht="12">
      <c r="A2072" s="321"/>
      <c r="B2072" s="321"/>
    </row>
    <row r="2073" spans="1:2" ht="12">
      <c r="A2073" s="321"/>
      <c r="B2073" s="321"/>
    </row>
    <row r="2074" spans="1:2" ht="12">
      <c r="A2074" s="321"/>
      <c r="B2074" s="321"/>
    </row>
    <row r="2075" spans="1:2" ht="12">
      <c r="A2075" s="321"/>
      <c r="B2075" s="321"/>
    </row>
    <row r="2076" spans="1:2" ht="12">
      <c r="A2076" s="321"/>
      <c r="B2076" s="321"/>
    </row>
    <row r="2077" spans="1:2" ht="12">
      <c r="A2077" s="321"/>
      <c r="B2077" s="321"/>
    </row>
    <row r="2078" spans="1:2" ht="12">
      <c r="A2078" s="321"/>
      <c r="B2078" s="321"/>
    </row>
    <row r="2079" spans="1:2" ht="12">
      <c r="A2079" s="321"/>
      <c r="B2079" s="321"/>
    </row>
    <row r="2080" spans="1:2" ht="12">
      <c r="A2080" s="321"/>
      <c r="B2080" s="321"/>
    </row>
    <row r="2081" spans="1:2" ht="12">
      <c r="A2081" s="321"/>
      <c r="B2081" s="321"/>
    </row>
    <row r="2082" spans="1:2" ht="12">
      <c r="A2082" s="321"/>
      <c r="B2082" s="321"/>
    </row>
    <row r="2083" spans="1:2" ht="12">
      <c r="A2083" s="321"/>
      <c r="B2083" s="321"/>
    </row>
    <row r="2084" spans="1:2" ht="12">
      <c r="A2084" s="321"/>
      <c r="B2084" s="321"/>
    </row>
    <row r="2085" spans="1:2" ht="12">
      <c r="A2085" s="321"/>
      <c r="B2085" s="321"/>
    </row>
    <row r="2086" spans="1:2" ht="12">
      <c r="A2086" s="321"/>
      <c r="B2086" s="321"/>
    </row>
    <row r="2087" spans="1:2" ht="12">
      <c r="A2087" s="321"/>
      <c r="B2087" s="321"/>
    </row>
    <row r="2088" spans="1:2" ht="12">
      <c r="A2088" s="321"/>
      <c r="B2088" s="321"/>
    </row>
    <row r="2089" spans="1:2" ht="12">
      <c r="A2089" s="321"/>
      <c r="B2089" s="321"/>
    </row>
    <row r="2090" spans="1:2" ht="12">
      <c r="A2090" s="321"/>
      <c r="B2090" s="321"/>
    </row>
    <row r="2091" spans="1:2" ht="12">
      <c r="A2091" s="321"/>
      <c r="B2091" s="321"/>
    </row>
    <row r="2092" spans="1:2" ht="12">
      <c r="A2092" s="321"/>
      <c r="B2092" s="321"/>
    </row>
    <row r="2093" spans="1:2" ht="12">
      <c r="A2093" s="321"/>
      <c r="B2093" s="321"/>
    </row>
    <row r="2094" spans="1:2" ht="12">
      <c r="A2094" s="321"/>
      <c r="B2094" s="321"/>
    </row>
    <row r="2095" spans="1:2" ht="12">
      <c r="A2095" s="321"/>
      <c r="B2095" s="321"/>
    </row>
    <row r="2096" spans="1:2" ht="12">
      <c r="A2096" s="321"/>
      <c r="B2096" s="321"/>
    </row>
    <row r="2097" spans="1:2" ht="12">
      <c r="A2097" s="321"/>
      <c r="B2097" s="321"/>
    </row>
    <row r="2098" spans="1:2" ht="12">
      <c r="A2098" s="321"/>
      <c r="B2098" s="321"/>
    </row>
    <row r="2099" spans="1:2" ht="12">
      <c r="A2099" s="321"/>
      <c r="B2099" s="321"/>
    </row>
    <row r="2100" spans="1:2" ht="12">
      <c r="A2100" s="321"/>
      <c r="B2100" s="321"/>
    </row>
    <row r="2101" spans="1:2" ht="12">
      <c r="A2101" s="321"/>
      <c r="B2101" s="321"/>
    </row>
    <row r="2102" spans="1:2" ht="12">
      <c r="A2102" s="321"/>
      <c r="B2102" s="321"/>
    </row>
    <row r="2103" spans="1:2" ht="12">
      <c r="A2103" s="321"/>
      <c r="B2103" s="321"/>
    </row>
    <row r="2104" spans="1:2" ht="12">
      <c r="A2104" s="321"/>
      <c r="B2104" s="321"/>
    </row>
    <row r="2105" spans="1:2" ht="12">
      <c r="A2105" s="321"/>
      <c r="B2105" s="321"/>
    </row>
    <row r="2106" spans="1:2" ht="12">
      <c r="A2106" s="321"/>
      <c r="B2106" s="321"/>
    </row>
    <row r="2107" spans="1:2" ht="12">
      <c r="A2107" s="321"/>
      <c r="B2107" s="321"/>
    </row>
    <row r="2108" spans="1:2" ht="12">
      <c r="A2108" s="321"/>
      <c r="B2108" s="321"/>
    </row>
    <row r="2109" spans="1:2" ht="12">
      <c r="A2109" s="321"/>
      <c r="B2109" s="321"/>
    </row>
    <row r="2110" spans="1:2" ht="12">
      <c r="A2110" s="321"/>
      <c r="B2110" s="321"/>
    </row>
    <row r="2111" spans="1:2" ht="12">
      <c r="A2111" s="321"/>
      <c r="B2111" s="321"/>
    </row>
    <row r="2112" spans="1:2" ht="12">
      <c r="A2112" s="321"/>
      <c r="B2112" s="321"/>
    </row>
    <row r="2113" spans="1:2" ht="12">
      <c r="A2113" s="321"/>
      <c r="B2113" s="321"/>
    </row>
    <row r="2114" spans="1:2" ht="12">
      <c r="A2114" s="321"/>
      <c r="B2114" s="321"/>
    </row>
    <row r="2986" ht="12">
      <c r="E2986" s="317">
        <f>F2986*C2986</f>
        <v>0</v>
      </c>
    </row>
    <row r="2987" ht="12">
      <c r="E2987" s="317">
        <f>F2987*C2987</f>
        <v>0</v>
      </c>
    </row>
    <row r="2988" ht="12">
      <c r="E2988" s="317">
        <f>F2988*C2988</f>
        <v>0</v>
      </c>
    </row>
    <row r="2989" ht="12">
      <c r="E2989" s="317">
        <f>F2989*C2989</f>
        <v>0</v>
      </c>
    </row>
    <row r="2990" ht="12">
      <c r="E2990" s="317">
        <f>F2990*C2990</f>
        <v>0</v>
      </c>
    </row>
    <row r="2991" ht="12">
      <c r="E2991" s="317">
        <f>F2991*C2991</f>
        <v>0</v>
      </c>
    </row>
    <row r="2992" ht="12">
      <c r="E2992" s="317">
        <f>F2992*C2992</f>
        <v>0</v>
      </c>
    </row>
    <row r="2993" ht="12">
      <c r="E2993" s="317">
        <f>F2993*C2993</f>
        <v>0</v>
      </c>
    </row>
    <row r="2994" ht="12">
      <c r="E2994" s="317">
        <f>F2994*C2994</f>
        <v>0</v>
      </c>
    </row>
    <row r="2995" ht="12">
      <c r="E2995" s="317">
        <f>F2995*C2995</f>
        <v>0</v>
      </c>
    </row>
    <row r="2996" ht="12">
      <c r="E2996" s="317">
        <f>F2996*C2996</f>
        <v>0</v>
      </c>
    </row>
    <row r="2997" ht="12">
      <c r="E2997" s="317">
        <f>F2997*C2997</f>
        <v>0</v>
      </c>
    </row>
    <row r="2998" ht="12">
      <c r="E2998" s="317">
        <f>F2998*C2998</f>
        <v>0</v>
      </c>
    </row>
    <row r="2999" ht="12">
      <c r="E2999" s="317">
        <f>F2999*C2999</f>
        <v>0</v>
      </c>
    </row>
    <row r="3000" ht="12">
      <c r="E3000" s="317">
        <f>F3000*C3000</f>
        <v>0</v>
      </c>
    </row>
    <row r="3001" ht="12">
      <c r="E3001" s="317">
        <f>F3001*C3001</f>
        <v>0</v>
      </c>
    </row>
    <row r="3002" ht="12">
      <c r="E3002" s="317">
        <f>F3002*C3002</f>
        <v>0</v>
      </c>
    </row>
    <row r="3003" ht="12">
      <c r="E3003" s="317">
        <f>F3003*C3003</f>
        <v>0</v>
      </c>
    </row>
    <row r="3004" ht="12">
      <c r="E3004" s="317">
        <f>F3004*C3004</f>
        <v>0</v>
      </c>
    </row>
    <row r="3005" ht="12">
      <c r="E3005" s="317">
        <f>F3005*C3005</f>
        <v>0</v>
      </c>
    </row>
    <row r="3006" ht="12">
      <c r="E3006" s="317">
        <f>F3006*C3006</f>
        <v>0</v>
      </c>
    </row>
    <row r="3007" ht="12">
      <c r="E3007" s="317">
        <f>F3007*C3007</f>
        <v>0</v>
      </c>
    </row>
    <row r="3008" ht="12">
      <c r="E3008" s="317">
        <f>F3008*C3008</f>
        <v>0</v>
      </c>
    </row>
    <row r="3009" ht="12">
      <c r="E3009" s="317">
        <f>F3009*C3009</f>
        <v>0</v>
      </c>
    </row>
    <row r="3010" ht="12">
      <c r="E3010" s="317">
        <f>F3010*C3010</f>
        <v>0</v>
      </c>
    </row>
    <row r="3011" ht="12">
      <c r="E3011" s="317">
        <f>F3011*C3011</f>
        <v>0</v>
      </c>
    </row>
    <row r="3012" ht="12">
      <c r="E3012" s="317">
        <f>F3012*C3012</f>
        <v>0</v>
      </c>
    </row>
    <row r="3013" ht="12">
      <c r="E3013" s="317">
        <f>F3013*C3013</f>
        <v>0</v>
      </c>
    </row>
    <row r="3014" ht="12">
      <c r="E3014" s="317">
        <f>F3014*C3014</f>
        <v>0</v>
      </c>
    </row>
    <row r="3015" ht="12">
      <c r="E3015" s="317">
        <f>F3015*C3015</f>
        <v>0</v>
      </c>
    </row>
    <row r="3016" ht="12">
      <c r="E3016" s="317">
        <f>F3016*C3016</f>
        <v>0</v>
      </c>
    </row>
    <row r="3017" ht="12">
      <c r="E3017" s="317">
        <f>F3017*C3017</f>
        <v>0</v>
      </c>
    </row>
    <row r="3018" ht="12">
      <c r="E3018" s="317">
        <f>F3018*C3018</f>
        <v>0</v>
      </c>
    </row>
    <row r="3019" ht="12">
      <c r="E3019" s="317">
        <f>F3019*C3019</f>
        <v>0</v>
      </c>
    </row>
    <row r="3020" ht="12">
      <c r="E3020" s="317">
        <f>F3020*C3020</f>
        <v>0</v>
      </c>
    </row>
    <row r="3021" ht="12">
      <c r="E3021" s="317">
        <f>F3021*C3021</f>
        <v>0</v>
      </c>
    </row>
    <row r="3022" ht="12">
      <c r="E3022" s="317">
        <f>F3022*C3022</f>
        <v>0</v>
      </c>
    </row>
    <row r="3023" ht="12">
      <c r="E3023" s="317">
        <f>F3023*C3023</f>
        <v>0</v>
      </c>
    </row>
    <row r="3024" ht="12">
      <c r="E3024" s="317">
        <f>F3024*C3024</f>
        <v>0</v>
      </c>
    </row>
    <row r="3025" ht="12">
      <c r="E3025" s="317">
        <f>F3025*C3025</f>
        <v>0</v>
      </c>
    </row>
    <row r="3026" ht="12">
      <c r="E3026" s="317">
        <f>F3026*C3026</f>
        <v>0</v>
      </c>
    </row>
    <row r="3027" ht="12">
      <c r="E3027" s="317">
        <f>F3027*C3027</f>
        <v>0</v>
      </c>
    </row>
    <row r="3028" ht="12">
      <c r="E3028" s="317">
        <f>F3028*C3028</f>
        <v>0</v>
      </c>
    </row>
    <row r="3029" ht="12">
      <c r="E3029" s="317">
        <f>F3029*C3029</f>
        <v>0</v>
      </c>
    </row>
    <row r="3030" ht="12">
      <c r="E3030" s="317">
        <f>F3030*C3030</f>
        <v>0</v>
      </c>
    </row>
    <row r="3031" ht="12">
      <c r="E3031" s="317">
        <f>F3031*C3031</f>
        <v>0</v>
      </c>
    </row>
    <row r="3032" ht="12">
      <c r="E3032" s="317">
        <f>F3032*C3032</f>
        <v>0</v>
      </c>
    </row>
    <row r="3033" ht="12">
      <c r="E3033" s="317">
        <f>F3033*C3033</f>
        <v>0</v>
      </c>
    </row>
    <row r="3034" ht="12">
      <c r="E3034" s="317">
        <f>F3034*C3034</f>
        <v>0</v>
      </c>
    </row>
    <row r="3035" ht="12">
      <c r="E3035" s="317">
        <f>F3035*C3035</f>
        <v>0</v>
      </c>
    </row>
    <row r="3036" ht="12">
      <c r="E3036" s="317">
        <f>F3036*C3036</f>
        <v>0</v>
      </c>
    </row>
    <row r="3037" ht="12">
      <c r="E3037" s="317">
        <f>F3037*C3037</f>
        <v>0</v>
      </c>
    </row>
    <row r="3038" ht="12">
      <c r="E3038" s="317">
        <f>F3038*C3038</f>
        <v>0</v>
      </c>
    </row>
    <row r="3039" ht="12">
      <c r="E3039" s="317">
        <f>F3039*C3039</f>
        <v>0</v>
      </c>
    </row>
    <row r="3040" ht="12">
      <c r="E3040" s="317">
        <f>F3040*C3040</f>
        <v>0</v>
      </c>
    </row>
    <row r="3041" ht="12">
      <c r="E3041" s="317">
        <f>F3041*C3041</f>
        <v>0</v>
      </c>
    </row>
    <row r="3042" ht="12">
      <c r="E3042" s="317">
        <f>F3042*C3042</f>
        <v>0</v>
      </c>
    </row>
    <row r="3043" ht="12">
      <c r="E3043" s="317">
        <f>F3043*C3043</f>
        <v>0</v>
      </c>
    </row>
    <row r="3044" ht="12">
      <c r="E3044" s="317">
        <f>F3044*C3044</f>
        <v>0</v>
      </c>
    </row>
    <row r="3045" ht="12">
      <c r="E3045" s="317">
        <f>F3045*C3045</f>
        <v>0</v>
      </c>
    </row>
    <row r="3046" ht="12">
      <c r="E3046" s="317">
        <f>F3046*C3046</f>
        <v>0</v>
      </c>
    </row>
    <row r="3047" ht="12">
      <c r="E3047" s="317">
        <f>F3047*C3047</f>
        <v>0</v>
      </c>
    </row>
    <row r="3048" ht="12">
      <c r="E3048" s="317">
        <f>F3048*C3048</f>
        <v>0</v>
      </c>
    </row>
    <row r="3049" ht="12">
      <c r="E3049" s="317">
        <f>F3049*C3049</f>
        <v>0</v>
      </c>
    </row>
    <row r="3050" ht="12">
      <c r="E3050" s="317">
        <f>F3050*C3050</f>
        <v>0</v>
      </c>
    </row>
    <row r="3051" ht="12">
      <c r="E3051" s="317">
        <f>F3051*C3051</f>
        <v>0</v>
      </c>
    </row>
    <row r="3052" ht="12">
      <c r="E3052" s="317">
        <f>F3052*C3052</f>
        <v>0</v>
      </c>
    </row>
    <row r="3053" ht="12">
      <c r="E3053" s="317">
        <f>F3053*C3053</f>
        <v>0</v>
      </c>
    </row>
    <row r="3054" ht="12">
      <c r="E3054" s="317">
        <f>F3054*C3054</f>
        <v>0</v>
      </c>
    </row>
    <row r="3055" ht="12">
      <c r="E3055" s="317">
        <f>F3055*C3055</f>
        <v>0</v>
      </c>
    </row>
    <row r="3056" ht="12">
      <c r="E3056" s="317">
        <f>F3056*C3056</f>
        <v>0</v>
      </c>
    </row>
    <row r="3057" ht="12">
      <c r="E3057" s="317">
        <f>F3057*C3057</f>
        <v>0</v>
      </c>
    </row>
    <row r="3058" ht="12">
      <c r="E3058" s="317">
        <f>F3058*C3058</f>
        <v>0</v>
      </c>
    </row>
    <row r="3059" ht="12">
      <c r="E3059" s="317">
        <f>F3059*C3059</f>
        <v>0</v>
      </c>
    </row>
    <row r="3060" ht="12">
      <c r="E3060" s="317">
        <f>F3060*C3060</f>
        <v>0</v>
      </c>
    </row>
    <row r="3061" ht="12">
      <c r="E3061" s="317">
        <f>F3061*C3061</f>
        <v>0</v>
      </c>
    </row>
    <row r="3062" ht="12">
      <c r="E3062" s="317">
        <f>F3062*C3062</f>
        <v>0</v>
      </c>
    </row>
    <row r="3063" ht="12">
      <c r="E3063" s="317">
        <f>F3063*C3063</f>
        <v>0</v>
      </c>
    </row>
    <row r="3064" ht="12">
      <c r="E3064" s="317">
        <f>F3064*C3064</f>
        <v>0</v>
      </c>
    </row>
    <row r="3065" ht="12">
      <c r="E3065" s="317">
        <f>F3065*C3065</f>
        <v>0</v>
      </c>
    </row>
    <row r="3066" ht="12">
      <c r="E3066" s="317">
        <f>F3066*C3066</f>
        <v>0</v>
      </c>
    </row>
    <row r="3067" ht="12">
      <c r="E3067" s="317">
        <f>F3067*C3067</f>
        <v>0</v>
      </c>
    </row>
    <row r="3068" ht="12">
      <c r="E3068" s="317">
        <f>F3068*C3068</f>
        <v>0</v>
      </c>
    </row>
    <row r="3069" ht="12">
      <c r="E3069" s="317">
        <f>F3069*C3069</f>
        <v>0</v>
      </c>
    </row>
    <row r="3070" ht="12">
      <c r="E3070" s="317">
        <f>F3070*C3070</f>
        <v>0</v>
      </c>
    </row>
    <row r="3071" ht="12">
      <c r="E3071" s="317">
        <f>F3071*C3071</f>
        <v>0</v>
      </c>
    </row>
    <row r="3072" ht="12">
      <c r="E3072" s="317">
        <f>F3072*C3072</f>
        <v>0</v>
      </c>
    </row>
    <row r="3073" ht="12">
      <c r="E3073" s="317">
        <f>F3073*C3073</f>
        <v>0</v>
      </c>
    </row>
    <row r="3074" ht="12">
      <c r="E3074" s="317">
        <f>F3074*C3074</f>
        <v>0</v>
      </c>
    </row>
    <row r="3075" ht="12">
      <c r="E3075" s="317">
        <f>F3075*C3075</f>
        <v>0</v>
      </c>
    </row>
    <row r="3076" ht="12">
      <c r="E3076" s="317">
        <f>F3076*C3076</f>
        <v>0</v>
      </c>
    </row>
    <row r="3077" ht="12">
      <c r="E3077" s="317">
        <f>F3077*C3077</f>
        <v>0</v>
      </c>
    </row>
    <row r="3078" ht="12">
      <c r="E3078" s="317">
        <f>F3078*C3078</f>
        <v>0</v>
      </c>
    </row>
    <row r="3079" ht="12">
      <c r="E3079" s="317">
        <f>F3079*C3079</f>
        <v>0</v>
      </c>
    </row>
    <row r="3080" ht="12">
      <c r="E3080" s="317">
        <f>F3080*C3080</f>
        <v>0</v>
      </c>
    </row>
    <row r="3081" ht="12">
      <c r="E3081" s="317">
        <f>F3081*C3081</f>
        <v>0</v>
      </c>
    </row>
    <row r="3082" ht="12">
      <c r="E3082" s="317">
        <f>F3082*C3082</f>
        <v>0</v>
      </c>
    </row>
    <row r="3083" ht="12">
      <c r="E3083" s="317">
        <f>F3083*C3083</f>
        <v>0</v>
      </c>
    </row>
    <row r="3084" ht="12">
      <c r="E3084" s="317">
        <f>F3084*C3084</f>
        <v>0</v>
      </c>
    </row>
    <row r="3085" ht="12">
      <c r="E3085" s="317">
        <f>F3085*C3085</f>
        <v>0</v>
      </c>
    </row>
    <row r="3086" ht="12">
      <c r="E3086" s="317">
        <f>F3086*C3086</f>
        <v>0</v>
      </c>
    </row>
    <row r="3087" ht="12">
      <c r="E3087" s="317">
        <f>F3087*C3087</f>
        <v>0</v>
      </c>
    </row>
    <row r="3088" ht="12">
      <c r="E3088" s="317">
        <f>F3088*C3088</f>
        <v>0</v>
      </c>
    </row>
    <row r="3089" ht="12">
      <c r="E3089" s="317">
        <f>F3089*C3089</f>
        <v>0</v>
      </c>
    </row>
    <row r="3090" ht="12">
      <c r="E3090" s="317">
        <f>F3090*C3090</f>
        <v>0</v>
      </c>
    </row>
    <row r="3091" ht="12">
      <c r="E3091" s="317">
        <f>F3091*C3091</f>
        <v>0</v>
      </c>
    </row>
    <row r="3092" ht="12">
      <c r="E3092" s="317">
        <f>F3092*C3092</f>
        <v>0</v>
      </c>
    </row>
    <row r="3093" ht="12">
      <c r="E3093" s="317">
        <f>F3093*C3093</f>
        <v>0</v>
      </c>
    </row>
    <row r="3094" ht="12">
      <c r="E3094" s="317">
        <f>F3094*C3094</f>
        <v>0</v>
      </c>
    </row>
    <row r="3095" ht="12">
      <c r="E3095" s="317">
        <f>F3095*C3095</f>
        <v>0</v>
      </c>
    </row>
    <row r="3096" ht="12">
      <c r="E3096" s="317">
        <f>F3096*C3096</f>
        <v>0</v>
      </c>
    </row>
    <row r="3097" ht="12">
      <c r="E3097" s="317">
        <f>F3097*C3097</f>
        <v>0</v>
      </c>
    </row>
    <row r="3098" ht="12">
      <c r="E3098" s="317">
        <f>F3098*C3098</f>
        <v>0</v>
      </c>
    </row>
    <row r="3099" ht="12">
      <c r="E3099" s="317">
        <f>F3099*C3099</f>
        <v>0</v>
      </c>
    </row>
    <row r="3100" ht="12">
      <c r="E3100" s="317">
        <f>F3100*C3100</f>
        <v>0</v>
      </c>
    </row>
    <row r="3101" ht="12">
      <c r="E3101" s="317">
        <f>F3101*C3101</f>
        <v>0</v>
      </c>
    </row>
    <row r="3102" ht="12">
      <c r="E3102" s="317">
        <f>F3102*C3102</f>
        <v>0</v>
      </c>
    </row>
    <row r="3103" ht="12">
      <c r="E3103" s="317">
        <f>F3103*C3103</f>
        <v>0</v>
      </c>
    </row>
    <row r="3104" ht="12">
      <c r="E3104" s="317">
        <f>F3104*C3104</f>
        <v>0</v>
      </c>
    </row>
    <row r="3105" ht="12">
      <c r="E3105" s="317">
        <f>F3105*C3105</f>
        <v>0</v>
      </c>
    </row>
    <row r="3106" ht="12">
      <c r="E3106" s="317">
        <f>F3106*C3106</f>
        <v>0</v>
      </c>
    </row>
    <row r="3107" ht="12">
      <c r="E3107" s="317">
        <f>F3107*C3107</f>
        <v>0</v>
      </c>
    </row>
    <row r="3108" ht="12">
      <c r="E3108" s="317">
        <f>F3108*C3108</f>
        <v>0</v>
      </c>
    </row>
    <row r="3109" ht="12">
      <c r="E3109" s="317">
        <f>F3109*C3109</f>
        <v>0</v>
      </c>
    </row>
    <row r="3110" ht="12">
      <c r="E3110" s="317">
        <f>F3110*C3110</f>
        <v>0</v>
      </c>
    </row>
    <row r="3111" ht="12">
      <c r="E3111" s="317">
        <f>F3111*C3111</f>
        <v>0</v>
      </c>
    </row>
    <row r="3112" ht="12">
      <c r="E3112" s="317">
        <f>F3112*C3112</f>
        <v>0</v>
      </c>
    </row>
    <row r="3113" ht="12">
      <c r="E3113" s="317">
        <f>F3113*C3113</f>
        <v>0</v>
      </c>
    </row>
    <row r="3114" ht="12">
      <c r="E3114" s="317">
        <f>F3114*C3114</f>
        <v>0</v>
      </c>
    </row>
    <row r="3115" ht="12">
      <c r="E3115" s="317">
        <f>F3115*C3115</f>
        <v>0</v>
      </c>
    </row>
    <row r="3116" ht="12">
      <c r="E3116" s="317">
        <f>F3116*C3116</f>
        <v>0</v>
      </c>
    </row>
    <row r="3117" ht="12">
      <c r="E3117" s="317">
        <f>F3117*C3117</f>
        <v>0</v>
      </c>
    </row>
    <row r="3118" ht="12">
      <c r="E3118" s="317">
        <f>F3118*C3118</f>
        <v>0</v>
      </c>
    </row>
    <row r="3119" ht="12">
      <c r="E3119" s="317">
        <f>F3119*C3119</f>
        <v>0</v>
      </c>
    </row>
    <row r="3120" ht="12">
      <c r="E3120" s="317">
        <f>F3120*C3120</f>
        <v>0</v>
      </c>
    </row>
    <row r="3121" ht="12">
      <c r="E3121" s="317">
        <f>F3121*C3121</f>
        <v>0</v>
      </c>
    </row>
    <row r="3122" ht="12">
      <c r="E3122" s="317">
        <f>F3122*C3122</f>
        <v>0</v>
      </c>
    </row>
    <row r="3123" ht="12">
      <c r="E3123" s="317">
        <f>F3123*C3123</f>
        <v>0</v>
      </c>
    </row>
    <row r="3124" ht="12">
      <c r="E3124" s="317">
        <f>F3124*C3124</f>
        <v>0</v>
      </c>
    </row>
    <row r="3125" ht="12">
      <c r="E3125" s="317">
        <f>F3125*C3125</f>
        <v>0</v>
      </c>
    </row>
    <row r="3126" ht="12">
      <c r="E3126" s="317">
        <f>F3126*C3126</f>
        <v>0</v>
      </c>
    </row>
    <row r="3127" ht="12">
      <c r="E3127" s="317">
        <f>F3127*C3127</f>
        <v>0</v>
      </c>
    </row>
    <row r="3128" ht="12">
      <c r="E3128" s="317">
        <f>F3128*C3128</f>
        <v>0</v>
      </c>
    </row>
    <row r="3129" ht="12">
      <c r="E3129" s="317">
        <f>F3129*C3129</f>
        <v>0</v>
      </c>
    </row>
    <row r="3130" ht="12">
      <c r="E3130" s="317">
        <f>F3130*C3130</f>
        <v>0</v>
      </c>
    </row>
    <row r="3131" ht="12">
      <c r="E3131" s="317">
        <f>F3131*C3131</f>
        <v>0</v>
      </c>
    </row>
    <row r="3132" ht="12">
      <c r="E3132" s="317">
        <f>F3132*C3132</f>
        <v>0</v>
      </c>
    </row>
    <row r="3133" ht="12">
      <c r="E3133" s="317">
        <f>F3133*C3133</f>
        <v>0</v>
      </c>
    </row>
    <row r="3134" ht="12">
      <c r="E3134" s="317">
        <f>F3134*C3134</f>
        <v>0</v>
      </c>
    </row>
    <row r="3135" ht="12">
      <c r="E3135" s="317">
        <f>F3135*C3135</f>
        <v>0</v>
      </c>
    </row>
    <row r="3136" ht="12">
      <c r="E3136" s="317">
        <f>F3136*C3136</f>
        <v>0</v>
      </c>
    </row>
    <row r="3137" ht="12">
      <c r="E3137" s="317">
        <f>F3137*C3137</f>
        <v>0</v>
      </c>
    </row>
    <row r="3138" ht="12">
      <c r="E3138" s="317">
        <f>F3138*C3138</f>
        <v>0</v>
      </c>
    </row>
    <row r="3139" ht="12">
      <c r="E3139" s="317">
        <f>F3139*C3139</f>
        <v>0</v>
      </c>
    </row>
    <row r="3140" ht="12">
      <c r="E3140" s="317">
        <f>F3140*C3140</f>
        <v>0</v>
      </c>
    </row>
    <row r="3141" ht="12">
      <c r="E3141" s="317">
        <f>F3141*C3141</f>
        <v>0</v>
      </c>
    </row>
    <row r="3142" ht="12">
      <c r="E3142" s="317">
        <f>F3142*C3142</f>
        <v>0</v>
      </c>
    </row>
    <row r="3143" ht="12">
      <c r="E3143" s="317">
        <f>F3143*C3143</f>
        <v>0</v>
      </c>
    </row>
    <row r="3144" ht="12">
      <c r="E3144" s="317">
        <f>F3144*C3144</f>
        <v>0</v>
      </c>
    </row>
    <row r="3145" ht="12">
      <c r="E3145" s="317">
        <f>F3145*C3145</f>
        <v>0</v>
      </c>
    </row>
    <row r="3146" ht="12">
      <c r="E3146" s="317">
        <f>F3146*C3146</f>
        <v>0</v>
      </c>
    </row>
    <row r="3147" ht="12">
      <c r="E3147" s="317">
        <f>F3147*C3147</f>
        <v>0</v>
      </c>
    </row>
    <row r="3148" ht="12">
      <c r="E3148" s="317">
        <f>F3148*C3148</f>
        <v>0</v>
      </c>
    </row>
    <row r="3149" ht="12">
      <c r="E3149" s="317">
        <f>F3149*C3149</f>
        <v>0</v>
      </c>
    </row>
    <row r="3150" ht="12">
      <c r="E3150" s="317">
        <f>F3150*C3150</f>
        <v>0</v>
      </c>
    </row>
    <row r="3151" ht="12">
      <c r="E3151" s="317">
        <f>F3151*C3151</f>
        <v>0</v>
      </c>
    </row>
    <row r="3152" ht="12">
      <c r="E3152" s="317">
        <f>F3152*C3152</f>
        <v>0</v>
      </c>
    </row>
    <row r="3153" ht="12">
      <c r="E3153" s="317">
        <f>F3153*C3153</f>
        <v>0</v>
      </c>
    </row>
    <row r="3154" ht="12">
      <c r="E3154" s="317">
        <f>F3154*C3154</f>
        <v>0</v>
      </c>
    </row>
    <row r="3155" ht="12">
      <c r="E3155" s="317">
        <f>F3155*C3155</f>
        <v>0</v>
      </c>
    </row>
    <row r="3156" ht="12">
      <c r="E3156" s="317">
        <f>F3156*C3156</f>
        <v>0</v>
      </c>
    </row>
    <row r="3157" ht="12">
      <c r="E3157" s="317">
        <f>F3157*C3157</f>
        <v>0</v>
      </c>
    </row>
    <row r="3158" ht="12">
      <c r="E3158" s="317">
        <f>F3158*C3158</f>
        <v>0</v>
      </c>
    </row>
    <row r="3159" ht="12">
      <c r="E3159" s="317">
        <f>F3159*C3159</f>
        <v>0</v>
      </c>
    </row>
    <row r="3160" ht="12">
      <c r="E3160" s="317">
        <f>F3160*C3160</f>
        <v>0</v>
      </c>
    </row>
    <row r="3161" ht="12">
      <c r="E3161" s="317">
        <f>F3161*C3161</f>
        <v>0</v>
      </c>
    </row>
    <row r="3162" ht="12">
      <c r="E3162" s="317">
        <f>F3162*C3162</f>
        <v>0</v>
      </c>
    </row>
    <row r="3163" ht="12">
      <c r="E3163" s="317">
        <f>F3163*C3163</f>
        <v>0</v>
      </c>
    </row>
    <row r="3164" ht="12">
      <c r="E3164" s="317">
        <f>F3164*C3164</f>
        <v>0</v>
      </c>
    </row>
    <row r="3165" ht="12">
      <c r="E3165" s="317">
        <f>F3165*C3165</f>
        <v>0</v>
      </c>
    </row>
    <row r="3166" ht="12">
      <c r="E3166" s="317">
        <f>F3166*C3166</f>
        <v>0</v>
      </c>
    </row>
    <row r="3167" ht="12">
      <c r="E3167" s="317">
        <f>F3167*C3167</f>
        <v>0</v>
      </c>
    </row>
    <row r="3168" ht="12">
      <c r="E3168" s="317">
        <f>F3168*C3168</f>
        <v>0</v>
      </c>
    </row>
    <row r="3169" ht="12">
      <c r="E3169" s="317">
        <f>F3169*C3169</f>
        <v>0</v>
      </c>
    </row>
    <row r="3170" ht="12">
      <c r="E3170" s="317">
        <f>F3170*C3170</f>
        <v>0</v>
      </c>
    </row>
    <row r="3171" ht="12">
      <c r="E3171" s="317">
        <f>F3171*C3171</f>
        <v>0</v>
      </c>
    </row>
    <row r="3172" ht="12">
      <c r="E3172" s="317">
        <f>F3172*C3172</f>
        <v>0</v>
      </c>
    </row>
    <row r="3173" ht="12">
      <c r="E3173" s="317">
        <f>F3173*C3173</f>
        <v>0</v>
      </c>
    </row>
    <row r="3174" ht="12">
      <c r="E3174" s="317">
        <f>F3174*C3174</f>
        <v>0</v>
      </c>
    </row>
    <row r="3175" ht="12">
      <c r="E3175" s="317">
        <f>F3175*C3175</f>
        <v>0</v>
      </c>
    </row>
    <row r="3176" ht="12">
      <c r="E3176" s="317">
        <f>F3176*C3176</f>
        <v>0</v>
      </c>
    </row>
    <row r="3177" ht="12">
      <c r="E3177" s="317">
        <f>F3177*C3177</f>
        <v>0</v>
      </c>
    </row>
    <row r="3178" ht="12">
      <c r="E3178" s="317">
        <f>F3178*C3178</f>
        <v>0</v>
      </c>
    </row>
    <row r="3179" ht="12">
      <c r="E3179" s="317">
        <f>F3179*C3179</f>
        <v>0</v>
      </c>
    </row>
    <row r="3180" ht="12">
      <c r="E3180" s="317">
        <f>F3180*C3180</f>
        <v>0</v>
      </c>
    </row>
    <row r="3181" ht="12">
      <c r="E3181" s="317">
        <f>F3181*C3181</f>
        <v>0</v>
      </c>
    </row>
    <row r="3182" ht="12">
      <c r="E3182" s="317">
        <f>F3182*C3182</f>
        <v>0</v>
      </c>
    </row>
    <row r="3183" ht="12">
      <c r="E3183" s="317">
        <f>F3183*C3183</f>
        <v>0</v>
      </c>
    </row>
    <row r="3184" ht="12">
      <c r="E3184" s="317">
        <f>F3184*C3184</f>
        <v>0</v>
      </c>
    </row>
    <row r="3185" ht="12">
      <c r="E3185" s="317">
        <f>F3185*C3185</f>
        <v>0</v>
      </c>
    </row>
    <row r="3186" ht="12">
      <c r="E3186" s="317">
        <f>F3186*C3186</f>
        <v>0</v>
      </c>
    </row>
    <row r="3187" ht="12">
      <c r="E3187" s="317">
        <f>F3187*C3187</f>
        <v>0</v>
      </c>
    </row>
    <row r="3188" ht="12">
      <c r="E3188" s="317">
        <f>F3188*C3188</f>
        <v>0</v>
      </c>
    </row>
    <row r="3189" ht="12">
      <c r="E3189" s="317">
        <f>F3189*C3189</f>
        <v>0</v>
      </c>
    </row>
    <row r="3190" ht="12">
      <c r="E3190" s="317">
        <f>F3190*C3190</f>
        <v>0</v>
      </c>
    </row>
    <row r="3191" ht="12">
      <c r="E3191" s="317">
        <f>F3191*C3191</f>
        <v>0</v>
      </c>
    </row>
    <row r="3192" ht="12">
      <c r="E3192" s="317">
        <f>F3192*C3192</f>
        <v>0</v>
      </c>
    </row>
    <row r="3193" ht="12">
      <c r="E3193" s="317">
        <f>F3193*C3193</f>
        <v>0</v>
      </c>
    </row>
    <row r="3194" ht="12">
      <c r="E3194" s="317">
        <f>F3194*C3194</f>
        <v>0</v>
      </c>
    </row>
    <row r="3195" ht="12">
      <c r="E3195" s="317">
        <f>F3195*C3195</f>
        <v>0</v>
      </c>
    </row>
    <row r="3196" ht="12">
      <c r="E3196" s="317">
        <f>F3196*C3196</f>
        <v>0</v>
      </c>
    </row>
    <row r="3197" ht="12">
      <c r="E3197" s="317">
        <f>F3197*C3197</f>
        <v>0</v>
      </c>
    </row>
    <row r="3198" ht="12">
      <c r="E3198" s="317">
        <f>F3198*C3198</f>
        <v>0</v>
      </c>
    </row>
    <row r="3199" ht="12">
      <c r="E3199" s="317">
        <f>F3199*C3199</f>
        <v>0</v>
      </c>
    </row>
    <row r="3200" ht="12">
      <c r="E3200" s="317">
        <f>F3200*C3200</f>
        <v>0</v>
      </c>
    </row>
    <row r="3201" ht="12">
      <c r="E3201" s="317">
        <f>F3201*C3201</f>
        <v>0</v>
      </c>
    </row>
    <row r="3202" ht="12">
      <c r="E3202" s="317">
        <f>F3202*C3202</f>
        <v>0</v>
      </c>
    </row>
    <row r="3203" ht="12">
      <c r="E3203" s="317">
        <f>F3203*C3203</f>
        <v>0</v>
      </c>
    </row>
    <row r="3204" ht="12">
      <c r="E3204" s="317">
        <f>F3204*C3204</f>
        <v>0</v>
      </c>
    </row>
    <row r="3205" ht="12">
      <c r="E3205" s="317">
        <f>F3205*C3205</f>
        <v>0</v>
      </c>
    </row>
    <row r="3206" ht="12">
      <c r="E3206" s="317">
        <f>F3206*C3206</f>
        <v>0</v>
      </c>
    </row>
    <row r="3207" ht="12">
      <c r="E3207" s="317">
        <f>F3207*C3207</f>
        <v>0</v>
      </c>
    </row>
    <row r="3208" ht="12">
      <c r="E3208" s="317">
        <f>F3208*C3208</f>
        <v>0</v>
      </c>
    </row>
    <row r="3209" ht="12">
      <c r="E3209" s="317">
        <f>F3209*C3209</f>
        <v>0</v>
      </c>
    </row>
    <row r="3210" ht="12">
      <c r="E3210" s="317">
        <f>F3210*C3210</f>
        <v>0</v>
      </c>
    </row>
    <row r="3211" ht="12">
      <c r="E3211" s="317">
        <f>F3211*C3211</f>
        <v>0</v>
      </c>
    </row>
    <row r="3212" ht="12">
      <c r="E3212" s="317">
        <f>F3212*C3212</f>
        <v>0</v>
      </c>
    </row>
    <row r="3213" ht="12">
      <c r="E3213" s="317">
        <f>F3213*C3213</f>
        <v>0</v>
      </c>
    </row>
    <row r="3214" ht="12">
      <c r="E3214" s="317">
        <f>F3214*C3214</f>
        <v>0</v>
      </c>
    </row>
    <row r="3215" ht="12">
      <c r="E3215" s="317">
        <f>F3215*C3215</f>
        <v>0</v>
      </c>
    </row>
    <row r="3216" ht="12">
      <c r="E3216" s="317">
        <f>F3216*C3216</f>
        <v>0</v>
      </c>
    </row>
    <row r="3217" ht="12">
      <c r="E3217" s="317">
        <f>F3217*C3217</f>
        <v>0</v>
      </c>
    </row>
    <row r="3218" ht="12">
      <c r="E3218" s="317">
        <f>F3218*C3218</f>
        <v>0</v>
      </c>
    </row>
    <row r="3219" ht="12">
      <c r="E3219" s="317">
        <f>F3219*C3219</f>
        <v>0</v>
      </c>
    </row>
    <row r="3220" ht="12">
      <c r="E3220" s="317">
        <f>F3220*C3220</f>
        <v>0</v>
      </c>
    </row>
    <row r="3221" ht="12">
      <c r="E3221" s="317">
        <f>F3221*C3221</f>
        <v>0</v>
      </c>
    </row>
    <row r="3222" ht="12">
      <c r="E3222" s="317">
        <f>F3222*C3222</f>
        <v>0</v>
      </c>
    </row>
    <row r="3223" ht="12">
      <c r="E3223" s="317">
        <f>F3223*C3223</f>
        <v>0</v>
      </c>
    </row>
    <row r="3224" ht="12">
      <c r="E3224" s="317">
        <f>F3224*C3224</f>
        <v>0</v>
      </c>
    </row>
    <row r="3225" ht="12">
      <c r="E3225" s="317">
        <f>F3225*C3225</f>
        <v>0</v>
      </c>
    </row>
    <row r="3226" ht="12">
      <c r="E3226" s="317">
        <f>F3226*C3226</f>
        <v>0</v>
      </c>
    </row>
    <row r="3227" ht="12">
      <c r="E3227" s="317">
        <f>F3227*C3227</f>
        <v>0</v>
      </c>
    </row>
    <row r="3228" ht="12">
      <c r="E3228" s="317">
        <f>F3228*C3228</f>
        <v>0</v>
      </c>
    </row>
    <row r="3229" ht="12">
      <c r="E3229" s="317">
        <f>F3229*C3229</f>
        <v>0</v>
      </c>
    </row>
    <row r="3230" ht="12">
      <c r="E3230" s="317">
        <f>F3230*C3230</f>
        <v>0</v>
      </c>
    </row>
    <row r="3231" ht="12">
      <c r="E3231" s="317">
        <f>F3231*C3231</f>
        <v>0</v>
      </c>
    </row>
    <row r="3232" ht="12">
      <c r="E3232" s="317">
        <f>F3232*C3232</f>
        <v>0</v>
      </c>
    </row>
    <row r="3233" ht="12">
      <c r="E3233" s="317">
        <f>F3233*C3233</f>
        <v>0</v>
      </c>
    </row>
    <row r="3234" ht="12">
      <c r="E3234" s="317">
        <f>F3234*C3234</f>
        <v>0</v>
      </c>
    </row>
    <row r="3235" ht="12">
      <c r="E3235" s="317">
        <f>F3235*C3235</f>
        <v>0</v>
      </c>
    </row>
    <row r="3236" ht="12">
      <c r="E3236" s="317">
        <f>F3236*C3236</f>
        <v>0</v>
      </c>
    </row>
    <row r="3237" ht="12">
      <c r="E3237" s="317">
        <f>F3237*C3237</f>
        <v>0</v>
      </c>
    </row>
    <row r="3238" ht="12">
      <c r="E3238" s="317">
        <f>F3238*C3238</f>
        <v>0</v>
      </c>
    </row>
    <row r="3239" ht="12">
      <c r="E3239" s="317">
        <f>F3239*C3239</f>
        <v>0</v>
      </c>
    </row>
    <row r="3240" ht="12">
      <c r="E3240" s="317">
        <f>F3240*C3240</f>
        <v>0</v>
      </c>
    </row>
    <row r="3241" ht="12">
      <c r="E3241" s="317">
        <f>F3241*C3241</f>
        <v>0</v>
      </c>
    </row>
    <row r="3242" ht="12">
      <c r="E3242" s="317">
        <f>F3242*C3242</f>
        <v>0</v>
      </c>
    </row>
    <row r="3243" ht="12">
      <c r="E3243" s="317">
        <f>F3243*C3243</f>
        <v>0</v>
      </c>
    </row>
    <row r="3244" ht="12">
      <c r="E3244" s="317">
        <f>F3244*C3244</f>
        <v>0</v>
      </c>
    </row>
    <row r="3245" ht="12">
      <c r="E3245" s="317">
        <f>F3245*C3245</f>
        <v>0</v>
      </c>
    </row>
    <row r="3246" ht="12">
      <c r="E3246" s="317">
        <f>F3246*C3246</f>
        <v>0</v>
      </c>
    </row>
    <row r="3247" ht="12">
      <c r="E3247" s="317">
        <f>F3247*C3247</f>
        <v>0</v>
      </c>
    </row>
    <row r="3248" ht="12">
      <c r="E3248" s="317">
        <f>F3248*C3248</f>
        <v>0</v>
      </c>
    </row>
    <row r="3249" ht="12">
      <c r="E3249" s="317">
        <f>F3249*C3249</f>
        <v>0</v>
      </c>
    </row>
    <row r="3250" ht="12">
      <c r="E3250" s="317">
        <f>F3250*C3250</f>
        <v>0</v>
      </c>
    </row>
    <row r="3251" ht="12">
      <c r="E3251" s="317">
        <f>F3251*C3251</f>
        <v>0</v>
      </c>
    </row>
    <row r="3252" ht="12">
      <c r="E3252" s="317">
        <f>F3252*C3252</f>
        <v>0</v>
      </c>
    </row>
    <row r="3253" ht="12">
      <c r="E3253" s="317">
        <f>F3253*C3253</f>
        <v>0</v>
      </c>
    </row>
    <row r="3254" ht="12">
      <c r="E3254" s="317">
        <f>F3254*C3254</f>
        <v>0</v>
      </c>
    </row>
    <row r="3255" ht="12">
      <c r="E3255" s="317">
        <f>F3255*C3255</f>
        <v>0</v>
      </c>
    </row>
    <row r="3256" ht="12">
      <c r="E3256" s="317">
        <f>F3256*C3256</f>
        <v>0</v>
      </c>
    </row>
    <row r="3257" ht="12">
      <c r="E3257" s="317">
        <f>F3257*C3257</f>
        <v>0</v>
      </c>
    </row>
    <row r="3258" ht="12">
      <c r="E3258" s="317">
        <f>F3258*C3258</f>
        <v>0</v>
      </c>
    </row>
    <row r="3259" ht="12">
      <c r="E3259" s="317">
        <f>F3259*C3259</f>
        <v>0</v>
      </c>
    </row>
    <row r="3260" ht="12">
      <c r="E3260" s="317">
        <f>F3260*C3260</f>
        <v>0</v>
      </c>
    </row>
    <row r="3261" ht="12">
      <c r="E3261" s="317">
        <f>F3261*C3261</f>
        <v>0</v>
      </c>
    </row>
    <row r="3262" ht="12">
      <c r="E3262" s="317">
        <f>F3262*C3262</f>
        <v>0</v>
      </c>
    </row>
    <row r="3263" ht="12">
      <c r="E3263" s="317">
        <f>F3263*C3263</f>
        <v>0</v>
      </c>
    </row>
    <row r="3264" ht="12">
      <c r="E3264" s="317">
        <f>F3264*C3264</f>
        <v>0</v>
      </c>
    </row>
    <row r="3265" ht="12">
      <c r="E3265" s="317">
        <f>F3265*C3265</f>
        <v>0</v>
      </c>
    </row>
    <row r="3266" ht="12">
      <c r="E3266" s="317">
        <f>F3266*C3266</f>
        <v>0</v>
      </c>
    </row>
    <row r="3267" ht="12">
      <c r="E3267" s="317">
        <f>F3267*C3267</f>
        <v>0</v>
      </c>
    </row>
    <row r="3268" ht="12">
      <c r="E3268" s="317">
        <f>F3268*C3268</f>
        <v>0</v>
      </c>
    </row>
    <row r="3269" ht="12">
      <c r="E3269" s="317">
        <f>F3269*C3269</f>
        <v>0</v>
      </c>
    </row>
    <row r="3270" ht="12">
      <c r="E3270" s="317">
        <f>F3270*C3270</f>
        <v>0</v>
      </c>
    </row>
    <row r="3271" ht="12">
      <c r="E3271" s="317">
        <f>F3271*C3271</f>
        <v>0</v>
      </c>
    </row>
    <row r="3272" ht="12">
      <c r="E3272" s="317">
        <f>F3272*C3272</f>
        <v>0</v>
      </c>
    </row>
    <row r="3273" ht="12">
      <c r="E3273" s="317">
        <f>F3273*C3273</f>
        <v>0</v>
      </c>
    </row>
    <row r="3274" ht="12">
      <c r="E3274" s="317">
        <f>F3274*C3274</f>
        <v>0</v>
      </c>
    </row>
    <row r="3275" ht="12">
      <c r="E3275" s="317">
        <f>F3275*C3275</f>
        <v>0</v>
      </c>
    </row>
    <row r="3276" ht="12">
      <c r="E3276" s="317">
        <f>F3276*C3276</f>
        <v>0</v>
      </c>
    </row>
    <row r="3277" ht="12">
      <c r="E3277" s="317">
        <f>F3277*C3277</f>
        <v>0</v>
      </c>
    </row>
    <row r="3278" ht="12">
      <c r="E3278" s="317">
        <f>F3278*C3278</f>
        <v>0</v>
      </c>
    </row>
    <row r="3279" ht="12">
      <c r="E3279" s="317">
        <f>F3279*C3279</f>
        <v>0</v>
      </c>
    </row>
    <row r="3280" ht="12">
      <c r="E3280" s="317">
        <f>F3280*C3280</f>
        <v>0</v>
      </c>
    </row>
    <row r="3281" ht="12">
      <c r="E3281" s="317">
        <f>F3281*C3281</f>
        <v>0</v>
      </c>
    </row>
    <row r="3282" ht="12">
      <c r="E3282" s="317">
        <f>F3282*C3282</f>
        <v>0</v>
      </c>
    </row>
    <row r="3283" ht="12">
      <c r="E3283" s="317">
        <f>F3283*C3283</f>
        <v>0</v>
      </c>
    </row>
    <row r="3284" ht="12">
      <c r="E3284" s="317">
        <f>F3284*C3284</f>
        <v>0</v>
      </c>
    </row>
    <row r="3285" ht="12">
      <c r="E3285" s="317">
        <f>F3285*C3285</f>
        <v>0</v>
      </c>
    </row>
    <row r="3286" ht="12">
      <c r="E3286" s="317">
        <f>F3286*C3286</f>
        <v>0</v>
      </c>
    </row>
    <row r="3287" ht="12">
      <c r="E3287" s="317">
        <f>F3287*C3287</f>
        <v>0</v>
      </c>
    </row>
    <row r="3288" ht="12">
      <c r="E3288" s="317">
        <f>F3288*C3288</f>
        <v>0</v>
      </c>
    </row>
    <row r="3289" ht="12">
      <c r="E3289" s="317">
        <f>F3289*C3289</f>
        <v>0</v>
      </c>
    </row>
    <row r="3290" ht="12">
      <c r="E3290" s="317">
        <f>F3290*C3290</f>
        <v>0</v>
      </c>
    </row>
    <row r="3291" ht="12">
      <c r="E3291" s="317">
        <f>F3291*C3291</f>
        <v>0</v>
      </c>
    </row>
    <row r="3292" ht="12">
      <c r="E3292" s="317">
        <f>F3292*C3292</f>
        <v>0</v>
      </c>
    </row>
    <row r="3293" ht="12">
      <c r="E3293" s="317">
        <f>F3293*C3293</f>
        <v>0</v>
      </c>
    </row>
    <row r="3294" ht="12">
      <c r="E3294" s="317">
        <f>F3294*C3294</f>
        <v>0</v>
      </c>
    </row>
    <row r="3295" ht="12">
      <c r="E3295" s="317">
        <f>F3295*C3295</f>
        <v>0</v>
      </c>
    </row>
    <row r="3296" ht="12">
      <c r="E3296" s="317">
        <f>F3296*C3296</f>
        <v>0</v>
      </c>
    </row>
    <row r="3297" ht="12">
      <c r="E3297" s="317">
        <f>F3297*C3297</f>
        <v>0</v>
      </c>
    </row>
    <row r="3298" ht="12">
      <c r="E3298" s="317">
        <f>F3298*C3298</f>
        <v>0</v>
      </c>
    </row>
    <row r="3299" ht="12">
      <c r="E3299" s="317">
        <f>F3299*C3299</f>
        <v>0</v>
      </c>
    </row>
    <row r="3300" ht="12">
      <c r="E3300" s="317">
        <f>F3300*C3300</f>
        <v>0</v>
      </c>
    </row>
    <row r="3301" ht="12">
      <c r="E3301" s="317">
        <f>F3301*C3301</f>
        <v>0</v>
      </c>
    </row>
    <row r="3302" ht="12">
      <c r="E3302" s="317">
        <f>F3302*C3302</f>
        <v>0</v>
      </c>
    </row>
    <row r="3303" ht="12">
      <c r="E3303" s="317">
        <f>F3303*C3303</f>
        <v>0</v>
      </c>
    </row>
    <row r="3304" ht="12">
      <c r="E3304" s="317">
        <f>F3304*C3304</f>
        <v>0</v>
      </c>
    </row>
    <row r="3305" ht="12">
      <c r="E3305" s="317">
        <f>F3305*C3305</f>
        <v>0</v>
      </c>
    </row>
    <row r="3306" ht="12">
      <c r="E3306" s="317">
        <f>F3306*C3306</f>
        <v>0</v>
      </c>
    </row>
    <row r="3307" ht="12">
      <c r="E3307" s="317">
        <f>F3307*C3307</f>
        <v>0</v>
      </c>
    </row>
    <row r="3308" ht="12">
      <c r="E3308" s="317">
        <f>F3308*C3308</f>
        <v>0</v>
      </c>
    </row>
    <row r="3309" ht="12">
      <c r="E3309" s="317">
        <f>F3309*C3309</f>
        <v>0</v>
      </c>
    </row>
    <row r="3310" ht="12">
      <c r="E3310" s="317">
        <f>F3310*C3310</f>
        <v>0</v>
      </c>
    </row>
    <row r="3311" ht="12">
      <c r="E3311" s="317">
        <f>F3311*C3311</f>
        <v>0</v>
      </c>
    </row>
    <row r="3312" ht="12">
      <c r="E3312" s="317">
        <f>F3312*C3312</f>
        <v>0</v>
      </c>
    </row>
    <row r="3313" ht="12">
      <c r="E3313" s="317">
        <f>F3313*C3313</f>
        <v>0</v>
      </c>
    </row>
    <row r="3314" ht="12">
      <c r="E3314" s="317">
        <f>F3314*C3314</f>
        <v>0</v>
      </c>
    </row>
    <row r="3315" ht="12">
      <c r="E3315" s="317">
        <f>F3315*C3315</f>
        <v>0</v>
      </c>
    </row>
    <row r="3316" ht="12">
      <c r="E3316" s="317">
        <f>F3316*C3316</f>
        <v>0</v>
      </c>
    </row>
    <row r="3317" ht="12">
      <c r="E3317" s="317">
        <f>F3317*C3317</f>
        <v>0</v>
      </c>
    </row>
    <row r="3318" ht="12">
      <c r="E3318" s="317">
        <f>F3318*C3318</f>
        <v>0</v>
      </c>
    </row>
    <row r="3319" ht="12">
      <c r="E3319" s="317">
        <f>F3319*C3319</f>
        <v>0</v>
      </c>
    </row>
    <row r="3320" ht="12">
      <c r="E3320" s="317">
        <f>F3320*C3320</f>
        <v>0</v>
      </c>
    </row>
    <row r="3321" ht="12">
      <c r="E3321" s="317">
        <f>F3321*C3321</f>
        <v>0</v>
      </c>
    </row>
    <row r="3322" ht="12">
      <c r="E3322" s="317">
        <f>F3322*C3322</f>
        <v>0</v>
      </c>
    </row>
    <row r="3323" ht="12">
      <c r="E3323" s="317">
        <f>F3323*C3323</f>
        <v>0</v>
      </c>
    </row>
    <row r="3324" ht="12">
      <c r="E3324" s="317">
        <f>F3324*C3324</f>
        <v>0</v>
      </c>
    </row>
    <row r="3325" ht="12">
      <c r="E3325" s="317">
        <f>F3325*C3325</f>
        <v>0</v>
      </c>
    </row>
    <row r="3326" ht="12">
      <c r="E3326" s="317">
        <f>F3326*C3326</f>
        <v>0</v>
      </c>
    </row>
    <row r="3327" ht="12">
      <c r="E3327" s="317">
        <f>F3327*C3327</f>
        <v>0</v>
      </c>
    </row>
    <row r="3328" ht="12">
      <c r="E3328" s="317">
        <f>F3328*C3328</f>
        <v>0</v>
      </c>
    </row>
    <row r="3329" ht="12">
      <c r="E3329" s="317">
        <f>F3329*C3329</f>
        <v>0</v>
      </c>
    </row>
    <row r="3330" ht="12">
      <c r="E3330" s="317">
        <f>F3330*C3330</f>
        <v>0</v>
      </c>
    </row>
    <row r="3331" ht="12">
      <c r="E3331" s="317">
        <f>F3331*C3331</f>
        <v>0</v>
      </c>
    </row>
    <row r="3332" ht="12">
      <c r="E3332" s="317">
        <f>F3332*C3332</f>
        <v>0</v>
      </c>
    </row>
    <row r="3333" ht="12">
      <c r="E3333" s="317">
        <f>F3333*C3333</f>
        <v>0</v>
      </c>
    </row>
    <row r="3334" ht="12">
      <c r="E3334" s="317">
        <f>F3334*C3334</f>
        <v>0</v>
      </c>
    </row>
    <row r="3335" ht="12">
      <c r="E3335" s="317">
        <f>F3335*C3335</f>
        <v>0</v>
      </c>
    </row>
    <row r="3336" ht="12">
      <c r="E3336" s="317">
        <f>F3336*C3336</f>
        <v>0</v>
      </c>
    </row>
    <row r="3337" ht="12">
      <c r="E3337" s="317">
        <f>F3337*C3337</f>
        <v>0</v>
      </c>
    </row>
    <row r="3338" ht="12">
      <c r="E3338" s="317">
        <f>F3338*C3338</f>
        <v>0</v>
      </c>
    </row>
    <row r="3339" ht="12">
      <c r="E3339" s="317">
        <f>F3339*C3339</f>
        <v>0</v>
      </c>
    </row>
    <row r="3340" ht="12">
      <c r="E3340" s="317">
        <f>F3340*C3340</f>
        <v>0</v>
      </c>
    </row>
    <row r="3341" ht="12">
      <c r="E3341" s="317">
        <f>F3341*C3341</f>
        <v>0</v>
      </c>
    </row>
    <row r="3342" ht="12">
      <c r="E3342" s="317">
        <f>F3342*C3342</f>
        <v>0</v>
      </c>
    </row>
    <row r="3343" ht="12">
      <c r="E3343" s="317">
        <f>F3343*C3343</f>
        <v>0</v>
      </c>
    </row>
    <row r="3344" ht="12">
      <c r="E3344" s="317">
        <f>F3344*C3344</f>
        <v>0</v>
      </c>
    </row>
    <row r="3345" ht="12">
      <c r="E3345" s="317">
        <f>F3345*C3345</f>
        <v>0</v>
      </c>
    </row>
    <row r="3346" ht="12">
      <c r="E3346" s="317">
        <f>F3346*C3346</f>
        <v>0</v>
      </c>
    </row>
    <row r="3347" ht="12">
      <c r="E3347" s="317">
        <f>F3347*C3347</f>
        <v>0</v>
      </c>
    </row>
    <row r="3348" ht="12">
      <c r="E3348" s="317">
        <f>F3348*C3348</f>
        <v>0</v>
      </c>
    </row>
    <row r="3349" ht="12">
      <c r="E3349" s="317">
        <f>F3349*C3349</f>
        <v>0</v>
      </c>
    </row>
    <row r="3350" ht="12">
      <c r="E3350" s="317">
        <f>F3350*C3350</f>
        <v>0</v>
      </c>
    </row>
    <row r="3351" ht="12">
      <c r="E3351" s="317">
        <f>F3351*C3351</f>
        <v>0</v>
      </c>
    </row>
    <row r="3352" ht="12">
      <c r="E3352" s="317">
        <f>F3352*C3352</f>
        <v>0</v>
      </c>
    </row>
    <row r="3353" ht="12">
      <c r="E3353" s="317">
        <f>F3353*C3353</f>
        <v>0</v>
      </c>
    </row>
    <row r="3354" ht="12">
      <c r="E3354" s="317">
        <f>F3354*C3354</f>
        <v>0</v>
      </c>
    </row>
    <row r="3355" ht="12">
      <c r="E3355" s="317">
        <f>F3355*C3355</f>
        <v>0</v>
      </c>
    </row>
    <row r="3356" ht="12">
      <c r="E3356" s="317">
        <f>F3356*C3356</f>
        <v>0</v>
      </c>
    </row>
    <row r="3357" ht="12">
      <c r="E3357" s="317">
        <f>F3357*C3357</f>
        <v>0</v>
      </c>
    </row>
    <row r="3358" ht="12">
      <c r="E3358" s="317">
        <f>F3358*C3358</f>
        <v>0</v>
      </c>
    </row>
    <row r="3359" ht="12">
      <c r="E3359" s="317">
        <f>F3359*C3359</f>
        <v>0</v>
      </c>
    </row>
    <row r="3360" ht="12">
      <c r="E3360" s="317">
        <f>F3360*C3360</f>
        <v>0</v>
      </c>
    </row>
    <row r="3361" ht="12">
      <c r="E3361" s="317">
        <f>F3361*C3361</f>
        <v>0</v>
      </c>
    </row>
    <row r="3362" ht="12">
      <c r="E3362" s="317">
        <f>F3362*C3362</f>
        <v>0</v>
      </c>
    </row>
    <row r="3363" ht="12">
      <c r="E3363" s="317">
        <f>F3363*C3363</f>
        <v>0</v>
      </c>
    </row>
    <row r="3364" ht="12">
      <c r="E3364" s="317">
        <f>F3364*C3364</f>
        <v>0</v>
      </c>
    </row>
    <row r="3365" ht="12">
      <c r="E3365" s="317">
        <f>F3365*C3365</f>
        <v>0</v>
      </c>
    </row>
    <row r="3366" ht="12">
      <c r="E3366" s="317">
        <f>F3366*C3366</f>
        <v>0</v>
      </c>
    </row>
    <row r="3367" ht="12">
      <c r="E3367" s="317">
        <f>F3367*C3367</f>
        <v>0</v>
      </c>
    </row>
    <row r="3368" ht="12">
      <c r="E3368" s="317">
        <f>F3368*C3368</f>
        <v>0</v>
      </c>
    </row>
    <row r="3369" ht="12">
      <c r="E3369" s="317">
        <f>F3369*C3369</f>
        <v>0</v>
      </c>
    </row>
    <row r="3370" ht="12">
      <c r="E3370" s="317">
        <f>F3370*C3370</f>
        <v>0</v>
      </c>
    </row>
    <row r="3371" ht="12">
      <c r="E3371" s="317">
        <f>F3371*C3371</f>
        <v>0</v>
      </c>
    </row>
    <row r="3372" ht="12">
      <c r="E3372" s="317">
        <f>F3372*C3372</f>
        <v>0</v>
      </c>
    </row>
    <row r="3373" ht="12">
      <c r="E3373" s="317">
        <f>F3373*C3373</f>
        <v>0</v>
      </c>
    </row>
    <row r="3374" ht="12">
      <c r="E3374" s="317">
        <f>F3374*C3374</f>
        <v>0</v>
      </c>
    </row>
    <row r="3375" ht="12">
      <c r="E3375" s="317">
        <f>F3375*C3375</f>
        <v>0</v>
      </c>
    </row>
    <row r="3376" ht="12">
      <c r="E3376" s="317">
        <f>F3376*C3376</f>
        <v>0</v>
      </c>
    </row>
    <row r="3377" ht="12">
      <c r="E3377" s="317">
        <f>F3377*C3377</f>
        <v>0</v>
      </c>
    </row>
    <row r="3378" ht="12">
      <c r="E3378" s="317">
        <f>F3378*C3378</f>
        <v>0</v>
      </c>
    </row>
    <row r="3379" ht="12">
      <c r="E3379" s="317">
        <f>F3379*C3379</f>
        <v>0</v>
      </c>
    </row>
    <row r="3380" ht="12">
      <c r="E3380" s="317">
        <f>F3380*C3380</f>
        <v>0</v>
      </c>
    </row>
    <row r="3381" ht="12">
      <c r="E3381" s="317">
        <f>F3381*C3381</f>
        <v>0</v>
      </c>
    </row>
    <row r="3382" ht="12">
      <c r="E3382" s="317">
        <f>F3382*C3382</f>
        <v>0</v>
      </c>
    </row>
    <row r="3383" ht="12">
      <c r="E3383" s="317">
        <f>F3383*C3383</f>
        <v>0</v>
      </c>
    </row>
    <row r="3384" ht="12">
      <c r="E3384" s="317">
        <f>F3384*C3384</f>
        <v>0</v>
      </c>
    </row>
    <row r="3385" ht="12">
      <c r="E3385" s="317">
        <f>F3385*C3385</f>
        <v>0</v>
      </c>
    </row>
    <row r="3386" ht="12">
      <c r="E3386" s="317">
        <f>F3386*C3386</f>
        <v>0</v>
      </c>
    </row>
    <row r="3387" ht="12">
      <c r="E3387" s="317">
        <f>F3387*C3387</f>
        <v>0</v>
      </c>
    </row>
    <row r="3388" ht="12">
      <c r="E3388" s="317">
        <f>F3388*C3388</f>
        <v>0</v>
      </c>
    </row>
    <row r="3389" ht="12">
      <c r="E3389" s="317">
        <f>F3389*C3389</f>
        <v>0</v>
      </c>
    </row>
    <row r="3390" ht="12">
      <c r="E3390" s="317">
        <f>F3390*C3390</f>
        <v>0</v>
      </c>
    </row>
    <row r="3391" ht="12">
      <c r="E3391" s="317">
        <f>F3391*C3391</f>
        <v>0</v>
      </c>
    </row>
    <row r="3392" ht="12">
      <c r="E3392" s="317">
        <f>F3392*C3392</f>
        <v>0</v>
      </c>
    </row>
    <row r="3393" ht="12">
      <c r="E3393" s="317">
        <f>F3393*C3393</f>
        <v>0</v>
      </c>
    </row>
    <row r="3394" ht="12">
      <c r="E3394" s="317">
        <f>F3394*C3394</f>
        <v>0</v>
      </c>
    </row>
    <row r="3395" ht="12">
      <c r="E3395" s="317">
        <f>F3395*C3395</f>
        <v>0</v>
      </c>
    </row>
    <row r="3396" ht="12">
      <c r="E3396" s="317">
        <f>F3396*C3396</f>
        <v>0</v>
      </c>
    </row>
    <row r="3397" ht="12">
      <c r="E3397" s="317">
        <f>F3397*C3397</f>
        <v>0</v>
      </c>
    </row>
    <row r="3398" ht="12">
      <c r="E3398" s="317">
        <f>F3398*C3398</f>
        <v>0</v>
      </c>
    </row>
    <row r="3399" ht="12">
      <c r="E3399" s="317">
        <f>F3399*C3399</f>
        <v>0</v>
      </c>
    </row>
    <row r="3400" ht="12">
      <c r="E3400" s="317">
        <f>F3400*C3400</f>
        <v>0</v>
      </c>
    </row>
    <row r="3401" ht="12">
      <c r="E3401" s="317">
        <f>F3401*C3401</f>
        <v>0</v>
      </c>
    </row>
    <row r="3402" ht="12">
      <c r="E3402" s="317">
        <f>F3402*C3402</f>
        <v>0</v>
      </c>
    </row>
    <row r="3403" ht="12">
      <c r="E3403" s="317">
        <f>F3403*C3403</f>
        <v>0</v>
      </c>
    </row>
    <row r="3404" ht="12">
      <c r="E3404" s="317">
        <f>F3404*C3404</f>
        <v>0</v>
      </c>
    </row>
    <row r="3405" ht="12">
      <c r="E3405" s="317">
        <f>F3405*C3405</f>
        <v>0</v>
      </c>
    </row>
    <row r="3406" ht="12">
      <c r="E3406" s="317">
        <f>F3406*C3406</f>
        <v>0</v>
      </c>
    </row>
    <row r="3407" ht="12">
      <c r="E3407" s="317">
        <f>F3407*C3407</f>
        <v>0</v>
      </c>
    </row>
    <row r="3408" ht="12">
      <c r="E3408" s="317">
        <f>F3408*C3408</f>
        <v>0</v>
      </c>
    </row>
    <row r="3409" ht="12">
      <c r="E3409" s="317">
        <f>F3409*C3409</f>
        <v>0</v>
      </c>
    </row>
    <row r="3410" ht="12">
      <c r="E3410" s="317">
        <f>F3410*C3410</f>
        <v>0</v>
      </c>
    </row>
    <row r="3411" ht="12">
      <c r="E3411" s="317">
        <f>F3411*C3411</f>
        <v>0</v>
      </c>
    </row>
    <row r="3412" ht="12">
      <c r="E3412" s="317">
        <f>F3412*C3412</f>
        <v>0</v>
      </c>
    </row>
    <row r="3413" ht="12">
      <c r="E3413" s="317">
        <f>F3413*C3413</f>
        <v>0</v>
      </c>
    </row>
    <row r="3414" ht="12">
      <c r="E3414" s="317">
        <f>F3414*C3414</f>
        <v>0</v>
      </c>
    </row>
    <row r="3415" ht="12">
      <c r="E3415" s="317">
        <f>F3415*C3415</f>
        <v>0</v>
      </c>
    </row>
    <row r="3416" ht="12">
      <c r="E3416" s="317">
        <f>F3416*C3416</f>
        <v>0</v>
      </c>
    </row>
    <row r="3417" ht="12">
      <c r="E3417" s="317">
        <f>F3417*C3417</f>
        <v>0</v>
      </c>
    </row>
    <row r="3418" ht="12">
      <c r="E3418" s="317">
        <f>F3418*C3418</f>
        <v>0</v>
      </c>
    </row>
    <row r="3419" ht="12">
      <c r="E3419" s="317">
        <f>F3419*C3419</f>
        <v>0</v>
      </c>
    </row>
    <row r="3420" ht="12">
      <c r="E3420" s="317">
        <f>F3420*C3420</f>
        <v>0</v>
      </c>
    </row>
    <row r="3421" ht="12">
      <c r="E3421" s="317">
        <f>F3421*C3421</f>
        <v>0</v>
      </c>
    </row>
    <row r="3422" ht="12">
      <c r="E3422" s="317">
        <f>F3422*C3422</f>
        <v>0</v>
      </c>
    </row>
    <row r="3423" ht="12">
      <c r="E3423" s="317">
        <f>F3423*C3423</f>
        <v>0</v>
      </c>
    </row>
    <row r="3424" ht="12">
      <c r="E3424" s="317">
        <f>F3424*C3424</f>
        <v>0</v>
      </c>
    </row>
    <row r="3425" ht="12">
      <c r="E3425" s="317">
        <f>F3425*C3425</f>
        <v>0</v>
      </c>
    </row>
    <row r="3426" ht="12">
      <c r="E3426" s="317">
        <f>F3426*C3426</f>
        <v>0</v>
      </c>
    </row>
    <row r="3427" ht="12">
      <c r="E3427" s="317">
        <f>F3427*C3427</f>
        <v>0</v>
      </c>
    </row>
    <row r="3428" ht="12">
      <c r="E3428" s="317">
        <f>F3428*C3428</f>
        <v>0</v>
      </c>
    </row>
    <row r="3429" ht="12">
      <c r="E3429" s="317">
        <f>F3429*C3429</f>
        <v>0</v>
      </c>
    </row>
    <row r="3430" ht="12">
      <c r="E3430" s="317">
        <f>F3430*C3430</f>
        <v>0</v>
      </c>
    </row>
    <row r="3431" ht="12">
      <c r="E3431" s="317">
        <f>F3431*C3431</f>
        <v>0</v>
      </c>
    </row>
    <row r="3432" ht="12">
      <c r="E3432" s="317">
        <f>F3432*C3432</f>
        <v>0</v>
      </c>
    </row>
    <row r="3433" ht="12">
      <c r="E3433" s="317">
        <f>F3433*C3433</f>
        <v>0</v>
      </c>
    </row>
    <row r="3434" ht="12">
      <c r="E3434" s="317">
        <f>F3434*C3434</f>
        <v>0</v>
      </c>
    </row>
    <row r="3435" ht="12">
      <c r="E3435" s="317">
        <f>F3435*C3435</f>
        <v>0</v>
      </c>
    </row>
    <row r="3436" ht="12">
      <c r="E3436" s="317">
        <f>F3436*C3436</f>
        <v>0</v>
      </c>
    </row>
    <row r="3437" ht="12">
      <c r="E3437" s="317">
        <f>F3437*C3437</f>
        <v>0</v>
      </c>
    </row>
    <row r="3438" ht="12">
      <c r="E3438" s="317">
        <f>F3438*C3438</f>
        <v>0</v>
      </c>
    </row>
    <row r="3439" ht="12">
      <c r="E3439" s="317">
        <f>F3439*C3439</f>
        <v>0</v>
      </c>
    </row>
    <row r="3440" ht="12">
      <c r="E3440" s="317">
        <f>F3440*C3440</f>
        <v>0</v>
      </c>
    </row>
    <row r="3441" ht="12">
      <c r="E3441" s="317">
        <f>F3441*C3441</f>
        <v>0</v>
      </c>
    </row>
    <row r="3442" ht="12">
      <c r="E3442" s="317">
        <f>F3442*C3442</f>
        <v>0</v>
      </c>
    </row>
    <row r="3443" ht="12">
      <c r="E3443" s="317">
        <f>F3443*C3443</f>
        <v>0</v>
      </c>
    </row>
    <row r="3444" ht="12">
      <c r="E3444" s="317">
        <f>F3444*C3444</f>
        <v>0</v>
      </c>
    </row>
    <row r="3445" ht="12">
      <c r="E3445" s="317">
        <f>F3445*C3445</f>
        <v>0</v>
      </c>
    </row>
    <row r="3446" ht="12">
      <c r="E3446" s="317">
        <f>F3446*C3446</f>
        <v>0</v>
      </c>
    </row>
    <row r="3447" ht="12">
      <c r="E3447" s="317">
        <f>F3447*C3447</f>
        <v>0</v>
      </c>
    </row>
    <row r="3448" ht="12">
      <c r="E3448" s="317">
        <f>F3448*C3448</f>
        <v>0</v>
      </c>
    </row>
    <row r="3449" ht="12">
      <c r="E3449" s="317">
        <f>F3449*C3449</f>
        <v>0</v>
      </c>
    </row>
    <row r="3450" ht="12">
      <c r="E3450" s="317">
        <f>F3450*C3450</f>
        <v>0</v>
      </c>
    </row>
    <row r="3451" ht="12">
      <c r="E3451" s="317">
        <f>F3451*C3451</f>
        <v>0</v>
      </c>
    </row>
    <row r="3452" ht="12">
      <c r="E3452" s="317">
        <f>F3452*C3452</f>
        <v>0</v>
      </c>
    </row>
    <row r="3453" ht="12">
      <c r="E3453" s="317">
        <f>F3453*C3453</f>
        <v>0</v>
      </c>
    </row>
    <row r="3454" ht="12">
      <c r="E3454" s="317">
        <f>F3454*C3454</f>
        <v>0</v>
      </c>
    </row>
    <row r="3455" ht="12">
      <c r="E3455" s="317">
        <f>F3455*C3455</f>
        <v>0</v>
      </c>
    </row>
    <row r="3456" ht="12">
      <c r="E3456" s="317">
        <f>F3456*C3456</f>
        <v>0</v>
      </c>
    </row>
    <row r="3457" ht="12">
      <c r="E3457" s="317">
        <f>F3457*C3457</f>
        <v>0</v>
      </c>
    </row>
    <row r="3458" ht="12">
      <c r="E3458" s="317">
        <f>F3458*C3458</f>
        <v>0</v>
      </c>
    </row>
    <row r="3459" ht="12">
      <c r="E3459" s="317">
        <f>F3459*C3459</f>
        <v>0</v>
      </c>
    </row>
    <row r="3460" ht="12">
      <c r="E3460" s="317">
        <f>F3460*C3460</f>
        <v>0</v>
      </c>
    </row>
    <row r="3461" ht="12">
      <c r="E3461" s="317">
        <f>F3461*C3461</f>
        <v>0</v>
      </c>
    </row>
    <row r="3462" ht="12">
      <c r="E3462" s="317">
        <f>F3462*C3462</f>
        <v>0</v>
      </c>
    </row>
    <row r="3463" ht="12">
      <c r="E3463" s="317">
        <f>F3463*C3463</f>
        <v>0</v>
      </c>
    </row>
    <row r="3464" ht="12">
      <c r="E3464" s="317">
        <f>F3464*C3464</f>
        <v>0</v>
      </c>
    </row>
    <row r="3465" ht="12">
      <c r="E3465" s="317">
        <f>F3465*C3465</f>
        <v>0</v>
      </c>
    </row>
    <row r="3466" ht="12">
      <c r="E3466" s="317">
        <f>F3466*C3466</f>
        <v>0</v>
      </c>
    </row>
    <row r="3467" ht="12">
      <c r="E3467" s="317">
        <f>F3467*C3467</f>
        <v>0</v>
      </c>
    </row>
    <row r="3468" ht="12">
      <c r="E3468" s="317">
        <f>F3468*C3468</f>
        <v>0</v>
      </c>
    </row>
    <row r="3469" ht="12">
      <c r="E3469" s="317">
        <f>F3469*C3469</f>
        <v>0</v>
      </c>
    </row>
    <row r="3470" ht="12">
      <c r="E3470" s="317">
        <f>F3470*C3470</f>
        <v>0</v>
      </c>
    </row>
    <row r="3471" ht="12">
      <c r="E3471" s="317">
        <f>F3471*C3471</f>
        <v>0</v>
      </c>
    </row>
    <row r="3472" ht="12">
      <c r="E3472" s="317">
        <f>F3472*C3472</f>
        <v>0</v>
      </c>
    </row>
    <row r="3473" ht="12">
      <c r="E3473" s="317">
        <f>F3473*C3473</f>
        <v>0</v>
      </c>
    </row>
    <row r="3474" ht="12">
      <c r="E3474" s="317">
        <f>F3474*C3474</f>
        <v>0</v>
      </c>
    </row>
    <row r="3475" ht="12">
      <c r="E3475" s="317">
        <f>F3475*C3475</f>
        <v>0</v>
      </c>
    </row>
    <row r="3476" ht="12">
      <c r="E3476" s="317">
        <f>F3476*C3476</f>
        <v>0</v>
      </c>
    </row>
    <row r="3477" ht="12">
      <c r="E3477" s="317">
        <f>F3477*C3477</f>
        <v>0</v>
      </c>
    </row>
    <row r="3478" ht="12">
      <c r="E3478" s="317">
        <f>F3478*C3478</f>
        <v>0</v>
      </c>
    </row>
    <row r="3479" ht="12">
      <c r="E3479" s="317">
        <f>F3479*C3479</f>
        <v>0</v>
      </c>
    </row>
    <row r="3480" ht="12">
      <c r="E3480" s="317">
        <f>F3480*C3480</f>
        <v>0</v>
      </c>
    </row>
    <row r="3481" ht="12">
      <c r="E3481" s="317">
        <f>F3481*C3481</f>
        <v>0</v>
      </c>
    </row>
    <row r="3482" ht="12">
      <c r="E3482" s="317">
        <f>F3482*C3482</f>
        <v>0</v>
      </c>
    </row>
    <row r="3483" ht="12">
      <c r="E3483" s="317">
        <f>F3483*C3483</f>
        <v>0</v>
      </c>
    </row>
    <row r="3484" ht="12">
      <c r="E3484" s="317">
        <f>F3484*C3484</f>
        <v>0</v>
      </c>
    </row>
    <row r="3485" ht="12">
      <c r="E3485" s="317">
        <f>F3485*C3485</f>
        <v>0</v>
      </c>
    </row>
    <row r="3486" ht="12">
      <c r="E3486" s="317">
        <f>F3486*C3486</f>
        <v>0</v>
      </c>
    </row>
    <row r="3487" ht="12">
      <c r="E3487" s="317">
        <f>F3487*C3487</f>
        <v>0</v>
      </c>
    </row>
    <row r="3488" ht="12">
      <c r="E3488" s="317">
        <f>F3488*C3488</f>
        <v>0</v>
      </c>
    </row>
    <row r="3489" ht="12">
      <c r="E3489" s="317">
        <f>F3489*C3489</f>
        <v>0</v>
      </c>
    </row>
    <row r="3490" ht="12">
      <c r="E3490" s="317">
        <f>F3490*C3490</f>
        <v>0</v>
      </c>
    </row>
    <row r="3491" ht="12">
      <c r="E3491" s="317">
        <f>F3491*C3491</f>
        <v>0</v>
      </c>
    </row>
    <row r="3492" ht="12">
      <c r="E3492" s="317">
        <f>F3492*C3492</f>
        <v>0</v>
      </c>
    </row>
    <row r="3493" ht="12">
      <c r="E3493" s="317">
        <f>F3493*C3493</f>
        <v>0</v>
      </c>
    </row>
    <row r="3494" ht="12">
      <c r="E3494" s="317">
        <f>F3494*C3494</f>
        <v>0</v>
      </c>
    </row>
    <row r="3495" ht="12">
      <c r="E3495" s="317">
        <f>F3495*C3495</f>
        <v>0</v>
      </c>
    </row>
    <row r="3496" ht="12">
      <c r="E3496" s="317">
        <f>F3496*C3496</f>
        <v>0</v>
      </c>
    </row>
    <row r="3497" ht="12">
      <c r="E3497" s="317">
        <f>F3497*C3497</f>
        <v>0</v>
      </c>
    </row>
    <row r="3498" ht="12">
      <c r="E3498" s="317">
        <f>F3498*C3498</f>
        <v>0</v>
      </c>
    </row>
    <row r="3499" ht="12">
      <c r="E3499" s="317">
        <f>F3499*C3499</f>
        <v>0</v>
      </c>
    </row>
    <row r="3500" ht="12">
      <c r="E3500" s="317">
        <f>F3500*C3500</f>
        <v>0</v>
      </c>
    </row>
    <row r="3501" ht="12">
      <c r="E3501" s="317">
        <f>F3501*C3501</f>
        <v>0</v>
      </c>
    </row>
    <row r="3502" ht="12">
      <c r="E3502" s="317">
        <f>F3502*C3502</f>
        <v>0</v>
      </c>
    </row>
    <row r="3503" ht="12">
      <c r="E3503" s="317">
        <f>F3503*C3503</f>
        <v>0</v>
      </c>
    </row>
    <row r="3504" ht="12">
      <c r="E3504" s="317">
        <f>F3504*C3504</f>
        <v>0</v>
      </c>
    </row>
    <row r="3505" ht="12">
      <c r="E3505" s="317">
        <f>F3505*C3505</f>
        <v>0</v>
      </c>
    </row>
    <row r="3506" ht="12">
      <c r="E3506" s="317">
        <f>F3506*C3506</f>
        <v>0</v>
      </c>
    </row>
    <row r="3507" ht="12">
      <c r="E3507" s="317">
        <f>F3507*C3507</f>
        <v>0</v>
      </c>
    </row>
    <row r="3508" ht="12">
      <c r="E3508" s="317">
        <f>F3508*C3508</f>
        <v>0</v>
      </c>
    </row>
    <row r="3509" ht="12">
      <c r="E3509" s="317">
        <f>F3509*C3509</f>
        <v>0</v>
      </c>
    </row>
    <row r="3510" ht="12">
      <c r="E3510" s="317">
        <f>F3510*C3510</f>
        <v>0</v>
      </c>
    </row>
    <row r="3511" ht="12">
      <c r="E3511" s="317">
        <f>F3511*C3511</f>
        <v>0</v>
      </c>
    </row>
    <row r="3512" ht="12">
      <c r="E3512" s="317">
        <f>F3512*C3512</f>
        <v>0</v>
      </c>
    </row>
    <row r="3513" ht="12">
      <c r="E3513" s="317">
        <f>F3513*C3513</f>
        <v>0</v>
      </c>
    </row>
    <row r="3514" ht="12">
      <c r="E3514" s="317">
        <f>F3514*C3514</f>
        <v>0</v>
      </c>
    </row>
    <row r="3515" ht="12">
      <c r="E3515" s="317">
        <f>F3515*C3515</f>
        <v>0</v>
      </c>
    </row>
    <row r="3516" ht="12">
      <c r="E3516" s="317">
        <f>F3516*C3516</f>
        <v>0</v>
      </c>
    </row>
    <row r="3517" ht="12">
      <c r="E3517" s="317">
        <f>F3517*C3517</f>
        <v>0</v>
      </c>
    </row>
    <row r="3518" ht="12">
      <c r="E3518" s="317">
        <f>F3518*C3518</f>
        <v>0</v>
      </c>
    </row>
    <row r="3519" ht="12">
      <c r="E3519" s="317">
        <f>F3519*C3519</f>
        <v>0</v>
      </c>
    </row>
    <row r="3520" ht="12">
      <c r="E3520" s="317">
        <f>F3520*C3520</f>
        <v>0</v>
      </c>
    </row>
    <row r="3521" ht="12">
      <c r="E3521" s="317">
        <f>F3521*C3521</f>
        <v>0</v>
      </c>
    </row>
    <row r="3522" ht="12">
      <c r="E3522" s="317">
        <f>F3522*C3522</f>
        <v>0</v>
      </c>
    </row>
    <row r="3523" ht="12">
      <c r="E3523" s="317">
        <f>F3523*C3523</f>
        <v>0</v>
      </c>
    </row>
    <row r="3524" ht="12">
      <c r="E3524" s="317">
        <f>F3524*C3524</f>
        <v>0</v>
      </c>
    </row>
    <row r="3525" ht="12">
      <c r="E3525" s="317">
        <f>F3525*C3525</f>
        <v>0</v>
      </c>
    </row>
    <row r="3526" ht="12">
      <c r="E3526" s="317">
        <f>F3526*C3526</f>
        <v>0</v>
      </c>
    </row>
    <row r="3527" ht="12">
      <c r="E3527" s="317">
        <f>F3527*C3527</f>
        <v>0</v>
      </c>
    </row>
    <row r="3528" ht="12">
      <c r="E3528" s="317">
        <f>F3528*C3528</f>
        <v>0</v>
      </c>
    </row>
    <row r="3529" ht="12">
      <c r="E3529" s="317">
        <f>F3529*C3529</f>
        <v>0</v>
      </c>
    </row>
    <row r="3530" ht="12">
      <c r="E3530" s="317">
        <f>F3530*C3530</f>
        <v>0</v>
      </c>
    </row>
    <row r="3531" ht="12">
      <c r="E3531" s="317">
        <f>F3531*C3531</f>
        <v>0</v>
      </c>
    </row>
    <row r="3532" ht="12">
      <c r="E3532" s="317">
        <f>F3532*C3532</f>
        <v>0</v>
      </c>
    </row>
    <row r="3533" ht="12">
      <c r="E3533" s="317">
        <f>F3533*C3533</f>
        <v>0</v>
      </c>
    </row>
    <row r="3534" ht="12">
      <c r="E3534" s="317">
        <f>F3534*C3534</f>
        <v>0</v>
      </c>
    </row>
    <row r="3535" ht="12">
      <c r="E3535" s="317">
        <f>F3535*C3535</f>
        <v>0</v>
      </c>
    </row>
    <row r="3536" ht="12">
      <c r="E3536" s="317">
        <f>F3536*C3536</f>
        <v>0</v>
      </c>
    </row>
    <row r="3537" ht="12">
      <c r="E3537" s="317">
        <f>F3537*C3537</f>
        <v>0</v>
      </c>
    </row>
    <row r="3538" ht="12">
      <c r="E3538" s="317">
        <f>F3538*C3538</f>
        <v>0</v>
      </c>
    </row>
    <row r="3539" ht="12">
      <c r="E3539" s="317">
        <f>F3539*C3539</f>
        <v>0</v>
      </c>
    </row>
    <row r="3540" ht="12">
      <c r="E3540" s="317">
        <f>F3540*C3540</f>
        <v>0</v>
      </c>
    </row>
    <row r="3541" ht="12">
      <c r="E3541" s="317">
        <f>F3541*C3541</f>
        <v>0</v>
      </c>
    </row>
    <row r="3542" ht="12">
      <c r="E3542" s="317">
        <f>F3542*C3542</f>
        <v>0</v>
      </c>
    </row>
    <row r="3543" ht="12">
      <c r="E3543" s="317">
        <f>F3543*C3543</f>
        <v>0</v>
      </c>
    </row>
    <row r="3544" ht="12">
      <c r="E3544" s="317">
        <f>F3544*C3544</f>
        <v>0</v>
      </c>
    </row>
    <row r="3545" ht="12">
      <c r="E3545" s="317">
        <f>F3545*C3545</f>
        <v>0</v>
      </c>
    </row>
    <row r="3546" ht="12">
      <c r="E3546" s="317">
        <f>F3546*C3546</f>
        <v>0</v>
      </c>
    </row>
    <row r="3547" ht="12">
      <c r="E3547" s="317">
        <f>F3547*C3547</f>
        <v>0</v>
      </c>
    </row>
    <row r="3548" ht="12">
      <c r="E3548" s="317">
        <f>F3548*C3548</f>
        <v>0</v>
      </c>
    </row>
    <row r="3549" ht="12">
      <c r="E3549" s="317">
        <f>F3549*C3549</f>
        <v>0</v>
      </c>
    </row>
    <row r="3550" ht="12">
      <c r="E3550" s="317">
        <f>F3550*C3550</f>
        <v>0</v>
      </c>
    </row>
    <row r="3551" ht="12">
      <c r="E3551" s="317">
        <f>F3551*C3551</f>
        <v>0</v>
      </c>
    </row>
    <row r="3552" ht="12">
      <c r="E3552" s="317">
        <f>F3552*C3552</f>
        <v>0</v>
      </c>
    </row>
    <row r="3553" ht="12">
      <c r="E3553" s="317">
        <f>F3553*C3553</f>
        <v>0</v>
      </c>
    </row>
    <row r="3554" ht="12">
      <c r="E3554" s="317">
        <f>F3554*C3554</f>
        <v>0</v>
      </c>
    </row>
    <row r="3555" ht="12">
      <c r="E3555" s="317">
        <f>F3555*C3555</f>
        <v>0</v>
      </c>
    </row>
    <row r="3556" ht="12">
      <c r="E3556" s="317">
        <f>F3556*C3556</f>
        <v>0</v>
      </c>
    </row>
    <row r="3557" ht="12">
      <c r="E3557" s="317">
        <f>F3557*C3557</f>
        <v>0</v>
      </c>
    </row>
    <row r="3558" ht="12">
      <c r="E3558" s="317">
        <f>F3558*C3558</f>
        <v>0</v>
      </c>
    </row>
    <row r="3559" ht="12">
      <c r="E3559" s="317">
        <f>F3559*C3559</f>
        <v>0</v>
      </c>
    </row>
    <row r="3560" ht="12">
      <c r="E3560" s="317">
        <f>F3560*C3560</f>
        <v>0</v>
      </c>
    </row>
    <row r="3561" ht="12">
      <c r="E3561" s="317">
        <f>F3561*C3561</f>
        <v>0</v>
      </c>
    </row>
    <row r="3562" ht="12">
      <c r="E3562" s="317">
        <f>F3562*C3562</f>
        <v>0</v>
      </c>
    </row>
    <row r="3563" ht="12">
      <c r="E3563" s="317">
        <f>F3563*C3563</f>
        <v>0</v>
      </c>
    </row>
    <row r="3564" ht="12">
      <c r="E3564" s="317">
        <f>F3564*C3564</f>
        <v>0</v>
      </c>
    </row>
    <row r="3565" ht="12">
      <c r="E3565" s="317">
        <f>F3565*C3565</f>
        <v>0</v>
      </c>
    </row>
    <row r="3566" ht="12">
      <c r="E3566" s="317">
        <f>F3566*C3566</f>
        <v>0</v>
      </c>
    </row>
    <row r="3567" ht="12">
      <c r="E3567" s="317">
        <f>F3567*C3567</f>
        <v>0</v>
      </c>
    </row>
    <row r="3568" ht="12">
      <c r="E3568" s="317">
        <f>F3568*C3568</f>
        <v>0</v>
      </c>
    </row>
    <row r="3569" ht="12">
      <c r="E3569" s="317">
        <f>F3569*C3569</f>
        <v>0</v>
      </c>
    </row>
    <row r="3570" ht="12">
      <c r="E3570" s="317">
        <f>F3570*C3570</f>
        <v>0</v>
      </c>
    </row>
    <row r="3571" ht="12">
      <c r="E3571" s="317">
        <f>F3571*C3571</f>
        <v>0</v>
      </c>
    </row>
    <row r="3572" ht="12">
      <c r="E3572" s="317">
        <f>F3572*C3572</f>
        <v>0</v>
      </c>
    </row>
    <row r="3573" ht="12">
      <c r="E3573" s="317">
        <f>F3573*C3573</f>
        <v>0</v>
      </c>
    </row>
    <row r="3574" ht="12">
      <c r="E3574" s="317">
        <f>F3574*C3574</f>
        <v>0</v>
      </c>
    </row>
    <row r="3575" ht="12">
      <c r="E3575" s="317">
        <f>F3575*C3575</f>
        <v>0</v>
      </c>
    </row>
    <row r="3576" ht="12">
      <c r="E3576" s="317">
        <f>F3576*C3576</f>
        <v>0</v>
      </c>
    </row>
    <row r="3577" ht="12">
      <c r="E3577" s="317">
        <f>F3577*C3577</f>
        <v>0</v>
      </c>
    </row>
    <row r="3578" ht="12">
      <c r="E3578" s="317">
        <f>F3578*C3578</f>
        <v>0</v>
      </c>
    </row>
    <row r="3579" ht="12">
      <c r="E3579" s="317">
        <f>F3579*C3579</f>
        <v>0</v>
      </c>
    </row>
    <row r="3580" ht="12">
      <c r="E3580" s="317">
        <f>F3580*C3580</f>
        <v>0</v>
      </c>
    </row>
    <row r="3581" ht="12">
      <c r="E3581" s="317">
        <f>F3581*C3581</f>
        <v>0</v>
      </c>
    </row>
    <row r="3582" ht="12">
      <c r="E3582" s="317">
        <f>F3582*C3582</f>
        <v>0</v>
      </c>
    </row>
    <row r="3583" ht="12">
      <c r="E3583" s="317">
        <f>F3583*C3583</f>
        <v>0</v>
      </c>
    </row>
    <row r="3584" ht="12">
      <c r="E3584" s="317">
        <f>F3584*C3584</f>
        <v>0</v>
      </c>
    </row>
    <row r="3585" ht="12">
      <c r="E3585" s="317">
        <f>F3585*C3585</f>
        <v>0</v>
      </c>
    </row>
    <row r="3586" ht="12">
      <c r="E3586" s="317">
        <f>F3586*C3586</f>
        <v>0</v>
      </c>
    </row>
    <row r="3587" ht="12">
      <c r="E3587" s="317">
        <f>F3587*C3587</f>
        <v>0</v>
      </c>
    </row>
    <row r="3588" ht="12">
      <c r="E3588" s="317">
        <f>F3588*C3588</f>
        <v>0</v>
      </c>
    </row>
    <row r="3589" ht="12">
      <c r="E3589" s="317">
        <f>F3589*C3589</f>
        <v>0</v>
      </c>
    </row>
    <row r="3590" ht="12">
      <c r="E3590" s="317">
        <f>F3590*C3590</f>
        <v>0</v>
      </c>
    </row>
    <row r="3591" ht="12">
      <c r="E3591" s="317">
        <f>F3591*C3591</f>
        <v>0</v>
      </c>
    </row>
    <row r="3592" ht="12">
      <c r="E3592" s="317">
        <f>F3592*C3592</f>
        <v>0</v>
      </c>
    </row>
    <row r="3593" ht="12">
      <c r="E3593" s="317">
        <f>F3593*C3593</f>
        <v>0</v>
      </c>
    </row>
    <row r="3594" ht="12">
      <c r="E3594" s="317">
        <f>F3594*C3594</f>
        <v>0</v>
      </c>
    </row>
    <row r="3595" ht="12">
      <c r="E3595" s="317">
        <f>F3595*C3595</f>
        <v>0</v>
      </c>
    </row>
    <row r="3596" ht="12">
      <c r="E3596" s="317">
        <f>F3596*C3596</f>
        <v>0</v>
      </c>
    </row>
    <row r="3597" ht="12">
      <c r="E3597" s="317">
        <f>F3597*C3597</f>
        <v>0</v>
      </c>
    </row>
    <row r="3598" ht="12">
      <c r="E3598" s="317">
        <f>F3598*C3598</f>
        <v>0</v>
      </c>
    </row>
    <row r="3599" ht="12">
      <c r="E3599" s="317">
        <f>F3599*C3599</f>
        <v>0</v>
      </c>
    </row>
    <row r="3600" ht="12">
      <c r="E3600" s="317">
        <f>F3600*C3600</f>
        <v>0</v>
      </c>
    </row>
    <row r="3601" ht="12">
      <c r="E3601" s="317">
        <f>F3601*C3601</f>
        <v>0</v>
      </c>
    </row>
    <row r="3602" ht="12">
      <c r="E3602" s="317">
        <f>F3602*C3602</f>
        <v>0</v>
      </c>
    </row>
    <row r="3603" ht="12">
      <c r="E3603" s="317">
        <f>F3603*C3603</f>
        <v>0</v>
      </c>
    </row>
    <row r="3604" ht="12">
      <c r="E3604" s="317">
        <f>F3604*C3604</f>
        <v>0</v>
      </c>
    </row>
    <row r="3605" ht="12">
      <c r="E3605" s="317">
        <f>F3605*C3605</f>
        <v>0</v>
      </c>
    </row>
    <row r="3606" ht="12">
      <c r="E3606" s="317">
        <f>F3606*C3606</f>
        <v>0</v>
      </c>
    </row>
    <row r="3607" ht="12">
      <c r="E3607" s="317">
        <f>F3607*C3607</f>
        <v>0</v>
      </c>
    </row>
    <row r="3608" ht="12">
      <c r="E3608" s="317">
        <f>F3608*C3608</f>
        <v>0</v>
      </c>
    </row>
    <row r="3609" ht="12">
      <c r="E3609" s="317">
        <f>F3609*C3609</f>
        <v>0</v>
      </c>
    </row>
    <row r="3610" ht="12">
      <c r="E3610" s="317">
        <f>F3610*C3610</f>
        <v>0</v>
      </c>
    </row>
    <row r="3611" ht="12">
      <c r="E3611" s="317">
        <f>F3611*C3611</f>
        <v>0</v>
      </c>
    </row>
    <row r="3612" ht="12">
      <c r="E3612" s="317">
        <f>F3612*C3612</f>
        <v>0</v>
      </c>
    </row>
    <row r="3613" ht="12">
      <c r="E3613" s="317">
        <f>F3613*C3613</f>
        <v>0</v>
      </c>
    </row>
    <row r="3614" ht="12">
      <c r="E3614" s="317">
        <f>F3614*C3614</f>
        <v>0</v>
      </c>
    </row>
    <row r="3615" ht="12">
      <c r="E3615" s="317">
        <f>F3615*C3615</f>
        <v>0</v>
      </c>
    </row>
    <row r="3616" ht="12">
      <c r="E3616" s="317">
        <f>F3616*C3616</f>
        <v>0</v>
      </c>
    </row>
    <row r="3617" ht="12">
      <c r="E3617" s="317">
        <f>F3617*C3617</f>
        <v>0</v>
      </c>
    </row>
    <row r="3618" ht="12">
      <c r="E3618" s="317">
        <f>F3618*C3618</f>
        <v>0</v>
      </c>
    </row>
    <row r="3619" ht="12">
      <c r="E3619" s="317">
        <f>F3619*C3619</f>
        <v>0</v>
      </c>
    </row>
    <row r="3620" ht="12">
      <c r="E3620" s="317">
        <f>F3620*C3620</f>
        <v>0</v>
      </c>
    </row>
    <row r="3621" ht="12">
      <c r="E3621" s="317">
        <f>F3621*C3621</f>
        <v>0</v>
      </c>
    </row>
    <row r="3622" ht="12">
      <c r="E3622" s="317">
        <f>F3622*C3622</f>
        <v>0</v>
      </c>
    </row>
    <row r="3623" ht="12">
      <c r="E3623" s="317">
        <f>F3623*C3623</f>
        <v>0</v>
      </c>
    </row>
    <row r="3624" ht="12">
      <c r="E3624" s="317">
        <f>F3624*C3624</f>
        <v>0</v>
      </c>
    </row>
    <row r="3625" ht="12">
      <c r="E3625" s="317">
        <f>F3625*C3625</f>
        <v>0</v>
      </c>
    </row>
    <row r="3626" ht="12">
      <c r="E3626" s="317">
        <f>F3626*C3626</f>
        <v>0</v>
      </c>
    </row>
    <row r="3627" ht="12">
      <c r="E3627" s="317">
        <f>F3627*C3627</f>
        <v>0</v>
      </c>
    </row>
    <row r="3628" ht="12">
      <c r="E3628" s="317">
        <f>F3628*C3628</f>
        <v>0</v>
      </c>
    </row>
    <row r="3629" ht="12">
      <c r="E3629" s="317">
        <f>F3629*C3629</f>
        <v>0</v>
      </c>
    </row>
    <row r="3630" ht="12">
      <c r="E3630" s="317">
        <f>F3630*C3630</f>
        <v>0</v>
      </c>
    </row>
    <row r="3631" ht="12">
      <c r="E3631" s="317">
        <f>F3631*C3631</f>
        <v>0</v>
      </c>
    </row>
    <row r="3632" ht="12">
      <c r="E3632" s="317">
        <f>F3632*C3632</f>
        <v>0</v>
      </c>
    </row>
    <row r="3633" ht="12">
      <c r="E3633" s="317">
        <f>F3633*C3633</f>
        <v>0</v>
      </c>
    </row>
    <row r="3634" ht="12">
      <c r="E3634" s="317">
        <f>F3634*C3634</f>
        <v>0</v>
      </c>
    </row>
    <row r="3635" ht="12">
      <c r="E3635" s="317">
        <f>F3635*C3635</f>
        <v>0</v>
      </c>
    </row>
    <row r="3636" ht="12">
      <c r="E3636" s="317">
        <f>F3636*C3636</f>
        <v>0</v>
      </c>
    </row>
    <row r="3637" ht="12">
      <c r="E3637" s="317">
        <f>F3637*C3637</f>
        <v>0</v>
      </c>
    </row>
    <row r="3638" ht="12">
      <c r="E3638" s="317">
        <f>F3638*C3638</f>
        <v>0</v>
      </c>
    </row>
    <row r="3639" ht="12">
      <c r="E3639" s="317">
        <f>F3639*C3639</f>
        <v>0</v>
      </c>
    </row>
    <row r="3640" ht="12">
      <c r="E3640" s="317">
        <f>F3640*C3640</f>
        <v>0</v>
      </c>
    </row>
    <row r="3641" ht="12">
      <c r="E3641" s="317">
        <f>F3641*C3641</f>
        <v>0</v>
      </c>
    </row>
    <row r="3642" ht="12">
      <c r="E3642" s="317">
        <f>F3642*C3642</f>
        <v>0</v>
      </c>
    </row>
    <row r="3643" ht="12">
      <c r="E3643" s="317">
        <f>F3643*C3643</f>
        <v>0</v>
      </c>
    </row>
    <row r="3644" ht="12">
      <c r="E3644" s="317">
        <f>F3644*C3644</f>
        <v>0</v>
      </c>
    </row>
    <row r="3645" ht="12">
      <c r="E3645" s="317">
        <f>F3645*C3645</f>
        <v>0</v>
      </c>
    </row>
    <row r="3646" ht="12">
      <c r="E3646" s="317">
        <f>F3646*C3646</f>
        <v>0</v>
      </c>
    </row>
    <row r="3647" ht="12">
      <c r="E3647" s="317">
        <f>F3647*C3647</f>
        <v>0</v>
      </c>
    </row>
    <row r="3648" ht="12">
      <c r="E3648" s="317">
        <f>F3648*C3648</f>
        <v>0</v>
      </c>
    </row>
    <row r="3649" ht="12">
      <c r="E3649" s="317">
        <f>F3649*C3649</f>
        <v>0</v>
      </c>
    </row>
    <row r="3650" ht="12">
      <c r="E3650" s="317">
        <f>F3650*C3650</f>
        <v>0</v>
      </c>
    </row>
    <row r="3651" ht="12">
      <c r="E3651" s="317">
        <f>F3651*C3651</f>
        <v>0</v>
      </c>
    </row>
    <row r="3652" ht="12">
      <c r="E3652" s="317">
        <f>F3652*C3652</f>
        <v>0</v>
      </c>
    </row>
    <row r="3653" ht="12">
      <c r="E3653" s="317">
        <f>F3653*C3653</f>
        <v>0</v>
      </c>
    </row>
    <row r="3654" ht="12">
      <c r="E3654" s="317">
        <f>F3654*C3654</f>
        <v>0</v>
      </c>
    </row>
    <row r="3655" ht="12">
      <c r="E3655" s="317">
        <f>F3655*C3655</f>
        <v>0</v>
      </c>
    </row>
    <row r="3656" ht="12">
      <c r="E3656" s="317">
        <f>F3656*C3656</f>
        <v>0</v>
      </c>
    </row>
    <row r="3657" ht="12">
      <c r="E3657" s="317">
        <f>F3657*C3657</f>
        <v>0</v>
      </c>
    </row>
    <row r="3658" ht="12">
      <c r="E3658" s="317">
        <f>F3658*C3658</f>
        <v>0</v>
      </c>
    </row>
    <row r="3659" ht="12">
      <c r="E3659" s="317">
        <f>F3659*C3659</f>
        <v>0</v>
      </c>
    </row>
    <row r="3660" ht="12">
      <c r="E3660" s="317">
        <f>F3660*C3660</f>
        <v>0</v>
      </c>
    </row>
    <row r="3661" ht="12">
      <c r="E3661" s="317">
        <f>F3661*C3661</f>
        <v>0</v>
      </c>
    </row>
    <row r="3662" ht="12">
      <c r="E3662" s="317">
        <f>F3662*C3662</f>
        <v>0</v>
      </c>
    </row>
    <row r="3663" ht="12">
      <c r="E3663" s="317">
        <f>F3663*C3663</f>
        <v>0</v>
      </c>
    </row>
    <row r="3664" ht="12">
      <c r="E3664" s="317">
        <f>F3664*C3664</f>
        <v>0</v>
      </c>
    </row>
    <row r="3665" ht="12">
      <c r="E3665" s="317">
        <f>F3665*C3665</f>
        <v>0</v>
      </c>
    </row>
    <row r="3666" ht="12">
      <c r="E3666" s="317">
        <f>F3666*C3666</f>
        <v>0</v>
      </c>
    </row>
    <row r="3667" ht="12">
      <c r="E3667" s="317">
        <f>F3667*C3667</f>
        <v>0</v>
      </c>
    </row>
    <row r="3668" ht="12">
      <c r="E3668" s="317">
        <f>F3668*C3668</f>
        <v>0</v>
      </c>
    </row>
    <row r="3669" ht="12">
      <c r="E3669" s="317">
        <f>F3669*C3669</f>
        <v>0</v>
      </c>
    </row>
    <row r="3670" ht="12">
      <c r="E3670" s="317">
        <f>F3670*C3670</f>
        <v>0</v>
      </c>
    </row>
    <row r="3671" ht="12">
      <c r="E3671" s="317">
        <f>F3671*C3671</f>
        <v>0</v>
      </c>
    </row>
    <row r="3672" ht="12">
      <c r="E3672" s="317">
        <f>F3672*C3672</f>
        <v>0</v>
      </c>
    </row>
    <row r="3673" ht="12">
      <c r="E3673" s="317">
        <f>F3673*C3673</f>
        <v>0</v>
      </c>
    </row>
    <row r="3674" ht="12">
      <c r="E3674" s="317">
        <f>F3674*C3674</f>
        <v>0</v>
      </c>
    </row>
    <row r="3675" ht="12">
      <c r="E3675" s="317">
        <f>F3675*C3675</f>
        <v>0</v>
      </c>
    </row>
    <row r="3676" ht="12">
      <c r="E3676" s="317">
        <f>F3676*C3676</f>
        <v>0</v>
      </c>
    </row>
    <row r="3677" ht="12">
      <c r="E3677" s="317">
        <f>F3677*C3677</f>
        <v>0</v>
      </c>
    </row>
    <row r="3678" ht="12">
      <c r="E3678" s="317">
        <f>F3678*C3678</f>
        <v>0</v>
      </c>
    </row>
    <row r="3679" ht="12">
      <c r="E3679" s="317">
        <f>F3679*C3679</f>
        <v>0</v>
      </c>
    </row>
    <row r="3680" ht="12">
      <c r="E3680" s="317">
        <f>F3680*C3680</f>
        <v>0</v>
      </c>
    </row>
    <row r="3681" ht="12">
      <c r="E3681" s="317">
        <f>F3681*C3681</f>
        <v>0</v>
      </c>
    </row>
    <row r="3682" ht="12">
      <c r="E3682" s="317">
        <f>F3682*C3682</f>
        <v>0</v>
      </c>
    </row>
    <row r="3683" ht="12">
      <c r="E3683" s="317">
        <f>F3683*C3683</f>
        <v>0</v>
      </c>
    </row>
    <row r="3684" ht="12">
      <c r="E3684" s="317">
        <f>F3684*C3684</f>
        <v>0</v>
      </c>
    </row>
    <row r="3685" ht="12">
      <c r="E3685" s="317">
        <f>F3685*C3685</f>
        <v>0</v>
      </c>
    </row>
    <row r="3686" ht="12">
      <c r="E3686" s="317">
        <f>F3686*C3686</f>
        <v>0</v>
      </c>
    </row>
    <row r="3687" ht="12">
      <c r="E3687" s="317">
        <f>F3687*C3687</f>
        <v>0</v>
      </c>
    </row>
    <row r="3688" ht="12">
      <c r="E3688" s="317">
        <f>F3688*C3688</f>
        <v>0</v>
      </c>
    </row>
    <row r="3689" ht="12">
      <c r="E3689" s="317">
        <f>F3689*C3689</f>
        <v>0</v>
      </c>
    </row>
    <row r="3690" ht="12">
      <c r="E3690" s="317">
        <f>F3690*C3690</f>
        <v>0</v>
      </c>
    </row>
    <row r="3691" ht="12">
      <c r="E3691" s="317">
        <f>F3691*C3691</f>
        <v>0</v>
      </c>
    </row>
    <row r="3692" ht="12">
      <c r="E3692" s="317">
        <f>F3692*C3692</f>
        <v>0</v>
      </c>
    </row>
    <row r="3693" ht="12">
      <c r="E3693" s="317">
        <f>F3693*C3693</f>
        <v>0</v>
      </c>
    </row>
    <row r="3694" ht="12">
      <c r="E3694" s="317">
        <f>F3694*C3694</f>
        <v>0</v>
      </c>
    </row>
    <row r="3695" ht="12">
      <c r="E3695" s="317">
        <f>F3695*C3695</f>
        <v>0</v>
      </c>
    </row>
    <row r="3696" ht="12">
      <c r="E3696" s="317">
        <f>F3696*C3696</f>
        <v>0</v>
      </c>
    </row>
    <row r="3697" ht="12">
      <c r="E3697" s="317">
        <f>F3697*C3697</f>
        <v>0</v>
      </c>
    </row>
    <row r="3698" ht="12">
      <c r="E3698" s="317">
        <f>F3698*C3698</f>
        <v>0</v>
      </c>
    </row>
    <row r="3699" ht="12">
      <c r="E3699" s="317">
        <f>F3699*C3699</f>
        <v>0</v>
      </c>
    </row>
    <row r="3700" ht="12">
      <c r="E3700" s="317">
        <f>F3700*C3700</f>
        <v>0</v>
      </c>
    </row>
    <row r="3701" ht="12">
      <c r="E3701" s="317">
        <f>F3701*C3701</f>
        <v>0</v>
      </c>
    </row>
    <row r="3702" ht="12">
      <c r="E3702" s="317">
        <f>F3702*C3702</f>
        <v>0</v>
      </c>
    </row>
    <row r="3703" ht="12">
      <c r="E3703" s="317">
        <f>F3703*C3703</f>
        <v>0</v>
      </c>
    </row>
    <row r="3704" ht="12">
      <c r="E3704" s="317">
        <f>F3704*C3704</f>
        <v>0</v>
      </c>
    </row>
    <row r="3705" ht="12">
      <c r="E3705" s="317">
        <f>F3705*C3705</f>
        <v>0</v>
      </c>
    </row>
    <row r="3706" ht="12">
      <c r="E3706" s="317">
        <f>F3706*C3706</f>
        <v>0</v>
      </c>
    </row>
    <row r="3707" ht="12">
      <c r="E3707" s="317">
        <f>F3707*C3707</f>
        <v>0</v>
      </c>
    </row>
    <row r="3708" ht="12">
      <c r="E3708" s="317">
        <f>F3708*C3708</f>
        <v>0</v>
      </c>
    </row>
    <row r="3709" ht="12">
      <c r="E3709" s="317">
        <f>F3709*C3709</f>
        <v>0</v>
      </c>
    </row>
    <row r="3710" ht="12">
      <c r="E3710" s="317">
        <f>F3710*C3710</f>
        <v>0</v>
      </c>
    </row>
    <row r="3711" ht="12">
      <c r="E3711" s="317">
        <f>F3711*C3711</f>
        <v>0</v>
      </c>
    </row>
    <row r="3712" ht="12">
      <c r="E3712" s="317">
        <f>F3712*C3712</f>
        <v>0</v>
      </c>
    </row>
    <row r="3713" ht="12">
      <c r="E3713" s="317">
        <f>F3713*C3713</f>
        <v>0</v>
      </c>
    </row>
    <row r="3714" ht="12">
      <c r="E3714" s="317">
        <f>F3714*C3714</f>
        <v>0</v>
      </c>
    </row>
    <row r="3715" ht="12">
      <c r="E3715" s="317">
        <f>F3715*C3715</f>
        <v>0</v>
      </c>
    </row>
    <row r="3716" ht="12">
      <c r="E3716" s="317">
        <f>F3716*C3716</f>
        <v>0</v>
      </c>
    </row>
    <row r="3717" ht="12">
      <c r="E3717" s="317">
        <f>F3717*C3717</f>
        <v>0</v>
      </c>
    </row>
    <row r="3718" ht="12">
      <c r="E3718" s="317">
        <f>F3718*C3718</f>
        <v>0</v>
      </c>
    </row>
    <row r="3719" ht="12">
      <c r="E3719" s="317">
        <f>F3719*C3719</f>
        <v>0</v>
      </c>
    </row>
    <row r="3720" ht="12">
      <c r="E3720" s="317">
        <f>F3720*C3720</f>
        <v>0</v>
      </c>
    </row>
    <row r="3721" ht="12">
      <c r="E3721" s="317">
        <f>F3721*C3721</f>
        <v>0</v>
      </c>
    </row>
    <row r="3722" ht="12">
      <c r="E3722" s="317">
        <f>F3722*C3722</f>
        <v>0</v>
      </c>
    </row>
    <row r="3723" ht="12">
      <c r="E3723" s="317">
        <f>F3723*C3723</f>
        <v>0</v>
      </c>
    </row>
    <row r="3724" ht="12">
      <c r="E3724" s="317">
        <f>F3724*C3724</f>
        <v>0</v>
      </c>
    </row>
    <row r="3725" ht="12">
      <c r="E3725" s="317">
        <f>F3725*C3725</f>
        <v>0</v>
      </c>
    </row>
    <row r="3726" ht="12">
      <c r="E3726" s="317">
        <f>F3726*C3726</f>
        <v>0</v>
      </c>
    </row>
    <row r="3727" ht="12">
      <c r="E3727" s="317">
        <f>F3727*C3727</f>
        <v>0</v>
      </c>
    </row>
    <row r="3728" ht="12">
      <c r="E3728" s="317">
        <f>F3728*C3728</f>
        <v>0</v>
      </c>
    </row>
    <row r="3729" ht="12">
      <c r="E3729" s="317">
        <f>F3729*C3729</f>
        <v>0</v>
      </c>
    </row>
    <row r="3730" ht="12">
      <c r="E3730" s="317">
        <f>F3730*C3730</f>
        <v>0</v>
      </c>
    </row>
    <row r="3731" ht="12">
      <c r="E3731" s="317">
        <f>F3731*C3731</f>
        <v>0</v>
      </c>
    </row>
    <row r="3732" ht="12">
      <c r="E3732" s="317">
        <f>F3732*C3732</f>
        <v>0</v>
      </c>
    </row>
    <row r="3733" ht="12">
      <c r="E3733" s="317">
        <f>F3733*C3733</f>
        <v>0</v>
      </c>
    </row>
    <row r="3734" ht="12">
      <c r="E3734" s="317">
        <f>F3734*C3734</f>
        <v>0</v>
      </c>
    </row>
    <row r="3735" ht="12">
      <c r="E3735" s="317">
        <f>F3735*C3735</f>
        <v>0</v>
      </c>
    </row>
    <row r="3736" ht="12">
      <c r="E3736" s="317">
        <f>F3736*C3736</f>
        <v>0</v>
      </c>
    </row>
    <row r="3737" ht="12">
      <c r="E3737" s="317">
        <f>F3737*C3737</f>
        <v>0</v>
      </c>
    </row>
    <row r="3738" ht="12">
      <c r="E3738" s="317">
        <f>F3738*C3738</f>
        <v>0</v>
      </c>
    </row>
    <row r="3739" ht="12">
      <c r="E3739" s="317">
        <f>F3739*C3739</f>
        <v>0</v>
      </c>
    </row>
    <row r="3740" ht="12">
      <c r="E3740" s="317">
        <f>F3740*C3740</f>
        <v>0</v>
      </c>
    </row>
    <row r="3741" ht="12">
      <c r="E3741" s="317">
        <f>F3741*C3741</f>
        <v>0</v>
      </c>
    </row>
    <row r="3742" ht="12">
      <c r="E3742" s="317">
        <f>F3742*C3742</f>
        <v>0</v>
      </c>
    </row>
    <row r="3743" ht="12">
      <c r="E3743" s="317">
        <f>F3743*C3743</f>
        <v>0</v>
      </c>
    </row>
    <row r="3744" ht="12">
      <c r="E3744" s="317">
        <f>F3744*C3744</f>
        <v>0</v>
      </c>
    </row>
    <row r="3745" ht="12">
      <c r="E3745" s="317">
        <f>F3745*C3745</f>
        <v>0</v>
      </c>
    </row>
    <row r="3746" ht="12">
      <c r="E3746" s="317">
        <f>F3746*C3746</f>
        <v>0</v>
      </c>
    </row>
    <row r="3747" ht="12">
      <c r="E3747" s="317">
        <f>F3747*C3747</f>
        <v>0</v>
      </c>
    </row>
    <row r="3748" ht="12">
      <c r="E3748" s="317">
        <f>F3748*C3748</f>
        <v>0</v>
      </c>
    </row>
    <row r="3749" ht="12">
      <c r="E3749" s="317">
        <f>F3749*C3749</f>
        <v>0</v>
      </c>
    </row>
    <row r="3750" ht="12">
      <c r="E3750" s="317">
        <f>F3750*C3750</f>
        <v>0</v>
      </c>
    </row>
    <row r="3751" ht="12">
      <c r="E3751" s="317">
        <f>F3751*C3751</f>
        <v>0</v>
      </c>
    </row>
    <row r="3752" ht="12">
      <c r="E3752" s="317">
        <f>F3752*C3752</f>
        <v>0</v>
      </c>
    </row>
    <row r="3753" ht="12">
      <c r="E3753" s="317">
        <f>F3753*C3753</f>
        <v>0</v>
      </c>
    </row>
    <row r="3754" ht="12">
      <c r="E3754" s="317">
        <f>F3754*C3754</f>
        <v>0</v>
      </c>
    </row>
    <row r="3755" ht="12">
      <c r="E3755" s="317">
        <f>F3755*C3755</f>
        <v>0</v>
      </c>
    </row>
    <row r="3756" ht="12">
      <c r="E3756" s="317">
        <f>F3756*C3756</f>
        <v>0</v>
      </c>
    </row>
    <row r="3757" ht="12">
      <c r="E3757" s="317">
        <f>F3757*C3757</f>
        <v>0</v>
      </c>
    </row>
    <row r="3758" ht="12">
      <c r="E3758" s="317">
        <f>F3758*C3758</f>
        <v>0</v>
      </c>
    </row>
    <row r="3759" ht="12">
      <c r="E3759" s="317">
        <f>F3759*C3759</f>
        <v>0</v>
      </c>
    </row>
    <row r="3760" ht="12">
      <c r="E3760" s="317">
        <f>F3760*C3760</f>
        <v>0</v>
      </c>
    </row>
    <row r="3761" ht="12">
      <c r="E3761" s="317">
        <f>F3761*C3761</f>
        <v>0</v>
      </c>
    </row>
    <row r="3762" ht="12">
      <c r="E3762" s="317">
        <f>F3762*C3762</f>
        <v>0</v>
      </c>
    </row>
    <row r="3763" ht="12">
      <c r="E3763" s="317">
        <f>F3763*C3763</f>
        <v>0</v>
      </c>
    </row>
    <row r="3764" ht="12">
      <c r="E3764" s="317">
        <f>F3764*C3764</f>
        <v>0</v>
      </c>
    </row>
    <row r="3765" ht="12">
      <c r="E3765" s="317">
        <f>F3765*C3765</f>
        <v>0</v>
      </c>
    </row>
    <row r="3766" ht="12">
      <c r="E3766" s="317">
        <f>F3766*C3766</f>
        <v>0</v>
      </c>
    </row>
    <row r="3767" ht="12">
      <c r="E3767" s="317">
        <f>F3767*C3767</f>
        <v>0</v>
      </c>
    </row>
    <row r="3768" ht="12">
      <c r="E3768" s="317">
        <f>F3768*C3768</f>
        <v>0</v>
      </c>
    </row>
    <row r="3769" ht="12">
      <c r="E3769" s="317">
        <f>F3769*C3769</f>
        <v>0</v>
      </c>
    </row>
    <row r="3770" ht="12">
      <c r="E3770" s="317">
        <f>F3770*C3770</f>
        <v>0</v>
      </c>
    </row>
    <row r="3771" ht="12">
      <c r="E3771" s="317">
        <f>F3771*C3771</f>
        <v>0</v>
      </c>
    </row>
    <row r="3772" ht="12">
      <c r="E3772" s="317">
        <f>F3772*C3772</f>
        <v>0</v>
      </c>
    </row>
    <row r="3773" ht="12">
      <c r="E3773" s="317">
        <f>F3773*C3773</f>
        <v>0</v>
      </c>
    </row>
    <row r="3774" ht="12">
      <c r="E3774" s="317">
        <f>F3774*C3774</f>
        <v>0</v>
      </c>
    </row>
    <row r="3775" ht="12">
      <c r="E3775" s="317">
        <f>F3775*C3775</f>
        <v>0</v>
      </c>
    </row>
    <row r="3776" ht="12">
      <c r="E3776" s="317">
        <f>F3776*C3776</f>
        <v>0</v>
      </c>
    </row>
    <row r="3777" ht="12">
      <c r="E3777" s="317">
        <f>F3777*C3777</f>
        <v>0</v>
      </c>
    </row>
    <row r="3778" ht="12">
      <c r="E3778" s="317">
        <f>F3778*C3778</f>
        <v>0</v>
      </c>
    </row>
    <row r="3779" ht="12">
      <c r="E3779" s="317">
        <f>F3779*C3779</f>
        <v>0</v>
      </c>
    </row>
    <row r="3780" ht="12">
      <c r="E3780" s="317">
        <f>F3780*C3780</f>
        <v>0</v>
      </c>
    </row>
    <row r="3781" ht="12">
      <c r="E3781" s="317">
        <f>F3781*C3781</f>
        <v>0</v>
      </c>
    </row>
    <row r="3782" ht="12">
      <c r="E3782" s="317">
        <f>F3782*C3782</f>
        <v>0</v>
      </c>
    </row>
    <row r="3783" ht="12">
      <c r="E3783" s="317">
        <f>F3783*C3783</f>
        <v>0</v>
      </c>
    </row>
    <row r="3784" ht="12">
      <c r="E3784" s="317">
        <f>F3784*C3784</f>
        <v>0</v>
      </c>
    </row>
    <row r="3785" ht="12">
      <c r="E3785" s="317">
        <f>F3785*C3785</f>
        <v>0</v>
      </c>
    </row>
    <row r="3786" ht="12">
      <c r="E3786" s="317">
        <f>F3786*C3786</f>
        <v>0</v>
      </c>
    </row>
    <row r="3787" ht="12">
      <c r="E3787" s="317">
        <f>F3787*C3787</f>
        <v>0</v>
      </c>
    </row>
    <row r="3788" ht="12">
      <c r="E3788" s="317">
        <f>F3788*C3788</f>
        <v>0</v>
      </c>
    </row>
    <row r="3789" ht="12">
      <c r="E3789" s="317">
        <f>F3789*C3789</f>
        <v>0</v>
      </c>
    </row>
    <row r="3790" ht="12">
      <c r="E3790" s="317">
        <f>F3790*C3790</f>
        <v>0</v>
      </c>
    </row>
    <row r="3791" ht="12">
      <c r="E3791" s="317">
        <f>F3791*C3791</f>
        <v>0</v>
      </c>
    </row>
    <row r="3792" ht="12">
      <c r="E3792" s="317">
        <f>F3792*C3792</f>
        <v>0</v>
      </c>
    </row>
    <row r="3793" ht="12">
      <c r="E3793" s="317">
        <f>F3793*C3793</f>
        <v>0</v>
      </c>
    </row>
    <row r="3794" ht="12">
      <c r="E3794" s="317">
        <f>F3794*C3794</f>
        <v>0</v>
      </c>
    </row>
    <row r="3795" ht="12">
      <c r="E3795" s="317">
        <f>F3795*C3795</f>
        <v>0</v>
      </c>
    </row>
    <row r="3796" ht="12">
      <c r="E3796" s="317">
        <f>F3796*C3796</f>
        <v>0</v>
      </c>
    </row>
    <row r="3797" ht="12">
      <c r="E3797" s="317">
        <f>F3797*C3797</f>
        <v>0</v>
      </c>
    </row>
    <row r="3798" ht="12">
      <c r="E3798" s="317">
        <f>F3798*C3798</f>
        <v>0</v>
      </c>
    </row>
    <row r="3799" ht="12">
      <c r="E3799" s="317">
        <f>F3799*C3799</f>
        <v>0</v>
      </c>
    </row>
    <row r="3800" ht="12">
      <c r="E3800" s="317">
        <f>F3800*C3800</f>
        <v>0</v>
      </c>
    </row>
    <row r="3801" ht="12">
      <c r="E3801" s="317">
        <f>F3801*C3801</f>
        <v>0</v>
      </c>
    </row>
    <row r="3802" ht="12">
      <c r="E3802" s="317">
        <f>F3802*C3802</f>
        <v>0</v>
      </c>
    </row>
    <row r="3803" ht="12">
      <c r="E3803" s="317">
        <f>F3803*C3803</f>
        <v>0</v>
      </c>
    </row>
    <row r="3804" ht="12">
      <c r="E3804" s="317">
        <f>F3804*C3804</f>
        <v>0</v>
      </c>
    </row>
    <row r="3805" ht="12">
      <c r="E3805" s="317">
        <f>F3805*C3805</f>
        <v>0</v>
      </c>
    </row>
    <row r="3806" ht="12">
      <c r="E3806" s="317">
        <f>F3806*C3806</f>
        <v>0</v>
      </c>
    </row>
    <row r="3807" ht="12">
      <c r="E3807" s="317">
        <f>F3807*C3807</f>
        <v>0</v>
      </c>
    </row>
    <row r="3808" ht="12">
      <c r="E3808" s="317">
        <f>F3808*C3808</f>
        <v>0</v>
      </c>
    </row>
    <row r="3809" ht="12">
      <c r="E3809" s="317">
        <f>F3809*C3809</f>
        <v>0</v>
      </c>
    </row>
    <row r="3810" ht="12">
      <c r="E3810" s="317">
        <f>F3810*C3810</f>
        <v>0</v>
      </c>
    </row>
    <row r="3811" ht="12">
      <c r="E3811" s="317">
        <f>F3811*C3811</f>
        <v>0</v>
      </c>
    </row>
    <row r="3812" ht="12">
      <c r="E3812" s="317">
        <f>F3812*C3812</f>
        <v>0</v>
      </c>
    </row>
    <row r="3813" ht="12">
      <c r="E3813" s="317">
        <f>F3813*C3813</f>
        <v>0</v>
      </c>
    </row>
    <row r="3814" ht="12">
      <c r="E3814" s="317">
        <f>F3814*C3814</f>
        <v>0</v>
      </c>
    </row>
    <row r="3815" ht="12">
      <c r="E3815" s="317">
        <f>F3815*C3815</f>
        <v>0</v>
      </c>
    </row>
    <row r="3816" ht="12">
      <c r="E3816" s="317">
        <f>F3816*C3816</f>
        <v>0</v>
      </c>
    </row>
    <row r="3817" ht="12">
      <c r="E3817" s="317">
        <f>F3817*C3817</f>
        <v>0</v>
      </c>
    </row>
    <row r="3818" ht="12">
      <c r="E3818" s="317">
        <f>F3818*C3818</f>
        <v>0</v>
      </c>
    </row>
    <row r="3819" ht="12">
      <c r="E3819" s="317">
        <f>F3819*C3819</f>
        <v>0</v>
      </c>
    </row>
    <row r="3820" ht="12">
      <c r="E3820" s="317">
        <f>F3820*C3820</f>
        <v>0</v>
      </c>
    </row>
    <row r="3821" ht="12">
      <c r="E3821" s="317">
        <f>F3821*C3821</f>
        <v>0</v>
      </c>
    </row>
    <row r="3822" ht="12">
      <c r="E3822" s="317">
        <f>F3822*C3822</f>
        <v>0</v>
      </c>
    </row>
    <row r="3823" ht="12">
      <c r="E3823" s="317">
        <f>F3823*C3823</f>
        <v>0</v>
      </c>
    </row>
    <row r="3824" ht="12">
      <c r="E3824" s="317">
        <f>F3824*C3824</f>
        <v>0</v>
      </c>
    </row>
    <row r="3825" ht="12">
      <c r="E3825" s="317">
        <f>F3825*C3825</f>
        <v>0</v>
      </c>
    </row>
    <row r="3826" ht="12">
      <c r="E3826" s="317">
        <f>F3826*C3826</f>
        <v>0</v>
      </c>
    </row>
    <row r="3827" ht="12">
      <c r="E3827" s="317">
        <f>F3827*C3827</f>
        <v>0</v>
      </c>
    </row>
    <row r="3828" ht="12">
      <c r="E3828" s="317">
        <f>F3828*C3828</f>
        <v>0</v>
      </c>
    </row>
    <row r="3829" ht="12">
      <c r="E3829" s="317">
        <f>F3829*C3829</f>
        <v>0</v>
      </c>
    </row>
    <row r="3830" ht="12">
      <c r="E3830" s="317">
        <f>F3830*C3830</f>
        <v>0</v>
      </c>
    </row>
    <row r="3831" ht="12">
      <c r="E3831" s="317">
        <f>F3831*C3831</f>
        <v>0</v>
      </c>
    </row>
    <row r="3832" ht="12">
      <c r="E3832" s="317">
        <f>F3832*C3832</f>
        <v>0</v>
      </c>
    </row>
    <row r="3833" ht="12">
      <c r="E3833" s="317">
        <f>F3833*C3833</f>
        <v>0</v>
      </c>
    </row>
    <row r="3834" ht="12">
      <c r="E3834" s="317">
        <f>F3834*C3834</f>
        <v>0</v>
      </c>
    </row>
    <row r="3835" ht="12">
      <c r="E3835" s="317">
        <f>F3835*C3835</f>
        <v>0</v>
      </c>
    </row>
    <row r="3836" ht="12">
      <c r="E3836" s="317">
        <f>F3836*C3836</f>
        <v>0</v>
      </c>
    </row>
    <row r="3837" ht="12">
      <c r="E3837" s="317">
        <f>F3837*C3837</f>
        <v>0</v>
      </c>
    </row>
    <row r="3838" ht="12">
      <c r="E3838" s="317">
        <f>F3838*C3838</f>
        <v>0</v>
      </c>
    </row>
    <row r="3839" ht="12">
      <c r="E3839" s="317">
        <f>F3839*C3839</f>
        <v>0</v>
      </c>
    </row>
    <row r="3840" ht="12">
      <c r="E3840" s="317">
        <f>F3840*C3840</f>
        <v>0</v>
      </c>
    </row>
    <row r="3841" ht="12">
      <c r="E3841" s="317">
        <f>F3841*C3841</f>
        <v>0</v>
      </c>
    </row>
    <row r="3842" ht="12">
      <c r="E3842" s="317">
        <f>F3842*C3842</f>
        <v>0</v>
      </c>
    </row>
    <row r="3843" ht="12">
      <c r="E3843" s="317">
        <f>F3843*C3843</f>
        <v>0</v>
      </c>
    </row>
    <row r="3844" ht="12">
      <c r="E3844" s="317">
        <f>F3844*C3844</f>
        <v>0</v>
      </c>
    </row>
    <row r="3845" ht="12">
      <c r="E3845" s="317">
        <f>F3845*C3845</f>
        <v>0</v>
      </c>
    </row>
    <row r="3846" ht="12">
      <c r="E3846" s="317">
        <f>F3846*C3846</f>
        <v>0</v>
      </c>
    </row>
    <row r="3847" ht="12">
      <c r="E3847" s="317">
        <f>F3847*C3847</f>
        <v>0</v>
      </c>
    </row>
    <row r="3848" ht="12">
      <c r="E3848" s="317">
        <f>F3848*C3848</f>
        <v>0</v>
      </c>
    </row>
    <row r="3849" ht="12">
      <c r="E3849" s="317">
        <f>F3849*C3849</f>
        <v>0</v>
      </c>
    </row>
    <row r="3850" ht="12">
      <c r="E3850" s="317">
        <f>F3850*C3850</f>
        <v>0</v>
      </c>
    </row>
    <row r="3851" ht="12">
      <c r="E3851" s="317">
        <f>F3851*C3851</f>
        <v>0</v>
      </c>
    </row>
    <row r="3852" ht="12">
      <c r="E3852" s="317">
        <f>F3852*C3852</f>
        <v>0</v>
      </c>
    </row>
    <row r="3853" ht="12">
      <c r="E3853" s="317">
        <f>F3853*C3853</f>
        <v>0</v>
      </c>
    </row>
    <row r="3854" ht="12">
      <c r="E3854" s="317">
        <f>F3854*C3854</f>
        <v>0</v>
      </c>
    </row>
    <row r="3855" ht="12">
      <c r="E3855" s="317">
        <f>F3855*C3855</f>
        <v>0</v>
      </c>
    </row>
    <row r="3856" ht="12">
      <c r="E3856" s="317">
        <f>F3856*C3856</f>
        <v>0</v>
      </c>
    </row>
    <row r="3857" ht="12">
      <c r="E3857" s="317">
        <f>F3857*C3857</f>
        <v>0</v>
      </c>
    </row>
    <row r="3858" ht="12">
      <c r="E3858" s="317">
        <f>F3858*C3858</f>
        <v>0</v>
      </c>
    </row>
    <row r="3859" ht="12">
      <c r="E3859" s="317">
        <f>F3859*C3859</f>
        <v>0</v>
      </c>
    </row>
    <row r="3860" ht="12">
      <c r="E3860" s="317">
        <f>F3860*C3860</f>
        <v>0</v>
      </c>
    </row>
    <row r="3861" ht="12">
      <c r="E3861" s="317">
        <f>F3861*C3861</f>
        <v>0</v>
      </c>
    </row>
    <row r="3862" ht="12">
      <c r="E3862" s="317">
        <f>F3862*C3862</f>
        <v>0</v>
      </c>
    </row>
    <row r="3863" ht="12">
      <c r="E3863" s="317">
        <f>F3863*C3863</f>
        <v>0</v>
      </c>
    </row>
    <row r="3864" ht="12">
      <c r="E3864" s="317">
        <f>F3864*C3864</f>
        <v>0</v>
      </c>
    </row>
    <row r="3865" ht="12">
      <c r="E3865" s="317">
        <f>F3865*C3865</f>
        <v>0</v>
      </c>
    </row>
    <row r="3866" ht="12">
      <c r="E3866" s="317">
        <f>F3866*C3866</f>
        <v>0</v>
      </c>
    </row>
    <row r="3867" ht="12">
      <c r="E3867" s="317">
        <f>F3867*C3867</f>
        <v>0</v>
      </c>
    </row>
    <row r="3868" ht="12">
      <c r="E3868" s="317">
        <f>F3868*C3868</f>
        <v>0</v>
      </c>
    </row>
    <row r="3869" ht="12">
      <c r="E3869" s="317">
        <f>F3869*C3869</f>
        <v>0</v>
      </c>
    </row>
    <row r="3870" ht="12">
      <c r="E3870" s="317">
        <f>F3870*C3870</f>
        <v>0</v>
      </c>
    </row>
    <row r="3871" ht="12">
      <c r="E3871" s="317">
        <f>F3871*C3871</f>
        <v>0</v>
      </c>
    </row>
    <row r="3872" ht="12">
      <c r="E3872" s="317">
        <f>F3872*C3872</f>
        <v>0</v>
      </c>
    </row>
    <row r="3873" ht="12">
      <c r="E3873" s="317">
        <f>F3873*C3873</f>
        <v>0</v>
      </c>
    </row>
    <row r="3874" ht="12">
      <c r="E3874" s="317">
        <f>F3874*C3874</f>
        <v>0</v>
      </c>
    </row>
    <row r="3875" ht="12">
      <c r="E3875" s="317">
        <f>F3875*C3875</f>
        <v>0</v>
      </c>
    </row>
    <row r="3876" ht="12">
      <c r="E3876" s="317">
        <f>F3876*C3876</f>
        <v>0</v>
      </c>
    </row>
    <row r="3877" ht="12">
      <c r="E3877" s="317">
        <f>F3877*C3877</f>
        <v>0</v>
      </c>
    </row>
    <row r="3878" ht="12">
      <c r="E3878" s="317">
        <f>F3878*C3878</f>
        <v>0</v>
      </c>
    </row>
    <row r="3879" ht="12">
      <c r="E3879" s="317">
        <f>F3879*C3879</f>
        <v>0</v>
      </c>
    </row>
    <row r="3880" ht="12">
      <c r="E3880" s="317">
        <f>F3880*C3880</f>
        <v>0</v>
      </c>
    </row>
    <row r="3881" ht="12">
      <c r="E3881" s="317">
        <f>F3881*C3881</f>
        <v>0</v>
      </c>
    </row>
    <row r="3882" ht="12">
      <c r="E3882" s="317">
        <f>F3882*C3882</f>
        <v>0</v>
      </c>
    </row>
    <row r="3883" ht="12">
      <c r="E3883" s="317">
        <f>F3883*C3883</f>
        <v>0</v>
      </c>
    </row>
    <row r="3884" ht="12">
      <c r="E3884" s="317">
        <f>F3884*C3884</f>
        <v>0</v>
      </c>
    </row>
    <row r="3885" ht="12">
      <c r="E3885" s="317">
        <f>F3885*C3885</f>
        <v>0</v>
      </c>
    </row>
    <row r="3886" ht="12">
      <c r="E3886" s="317">
        <f>F3886*C3886</f>
        <v>0</v>
      </c>
    </row>
    <row r="3887" ht="12">
      <c r="E3887" s="317">
        <f>F3887*C3887</f>
        <v>0</v>
      </c>
    </row>
    <row r="3888" ht="12">
      <c r="E3888" s="317">
        <f>F3888*C3888</f>
        <v>0</v>
      </c>
    </row>
    <row r="3889" ht="12">
      <c r="E3889" s="317">
        <f>F3889*C3889</f>
        <v>0</v>
      </c>
    </row>
    <row r="3890" ht="12">
      <c r="E3890" s="317">
        <f>F3890*C3890</f>
        <v>0</v>
      </c>
    </row>
    <row r="3891" ht="12">
      <c r="E3891" s="317">
        <f>F3891*C3891</f>
        <v>0</v>
      </c>
    </row>
    <row r="3892" ht="12">
      <c r="E3892" s="317">
        <f>F3892*C3892</f>
        <v>0</v>
      </c>
    </row>
    <row r="3893" ht="12">
      <c r="E3893" s="317">
        <f>F3893*C3893</f>
        <v>0</v>
      </c>
    </row>
    <row r="3894" ht="12">
      <c r="E3894" s="317">
        <f>F3894*C3894</f>
        <v>0</v>
      </c>
    </row>
    <row r="3895" ht="12">
      <c r="E3895" s="317">
        <f>F3895*C3895</f>
        <v>0</v>
      </c>
    </row>
    <row r="3896" ht="12">
      <c r="E3896" s="317">
        <f>F3896*C3896</f>
        <v>0</v>
      </c>
    </row>
    <row r="3897" ht="12">
      <c r="E3897" s="317">
        <f>F3897*C3897</f>
        <v>0</v>
      </c>
    </row>
    <row r="3898" ht="12">
      <c r="E3898" s="317">
        <f>F3898*C3898</f>
        <v>0</v>
      </c>
    </row>
    <row r="3899" ht="12">
      <c r="E3899" s="317">
        <f>F3899*C3899</f>
        <v>0</v>
      </c>
    </row>
    <row r="3900" ht="12">
      <c r="E3900" s="317">
        <f>F3900*C3900</f>
        <v>0</v>
      </c>
    </row>
    <row r="3901" ht="12">
      <c r="E3901" s="317">
        <f>F3901*C3901</f>
        <v>0</v>
      </c>
    </row>
    <row r="3902" ht="12">
      <c r="E3902" s="317">
        <f>F3902*C3902</f>
        <v>0</v>
      </c>
    </row>
    <row r="3903" ht="12">
      <c r="E3903" s="317">
        <f>F3903*C3903</f>
        <v>0</v>
      </c>
    </row>
    <row r="3904" ht="12">
      <c r="E3904" s="317">
        <f>F3904*C3904</f>
        <v>0</v>
      </c>
    </row>
    <row r="3905" ht="12">
      <c r="E3905" s="317">
        <f>F3905*C3905</f>
        <v>0</v>
      </c>
    </row>
    <row r="3906" ht="12">
      <c r="E3906" s="317">
        <f>F3906*C3906</f>
        <v>0</v>
      </c>
    </row>
    <row r="3907" ht="12">
      <c r="E3907" s="317">
        <f>F3907*C3907</f>
        <v>0</v>
      </c>
    </row>
    <row r="3908" ht="12">
      <c r="E3908" s="317">
        <f>F3908*C3908</f>
        <v>0</v>
      </c>
    </row>
    <row r="3909" ht="12">
      <c r="E3909" s="317">
        <f>F3909*C3909</f>
        <v>0</v>
      </c>
    </row>
    <row r="3910" ht="12">
      <c r="E3910" s="317">
        <f>F3910*C3910</f>
        <v>0</v>
      </c>
    </row>
    <row r="3911" ht="12">
      <c r="E3911" s="317">
        <f>F3911*C3911</f>
        <v>0</v>
      </c>
    </row>
    <row r="3912" ht="12">
      <c r="E3912" s="317">
        <f>F3912*C3912</f>
        <v>0</v>
      </c>
    </row>
    <row r="3913" ht="12">
      <c r="E3913" s="317">
        <f>F3913*C3913</f>
        <v>0</v>
      </c>
    </row>
    <row r="3914" ht="12">
      <c r="E3914" s="317">
        <f>F3914*C3914</f>
        <v>0</v>
      </c>
    </row>
    <row r="3915" ht="12">
      <c r="E3915" s="317">
        <f>F3915*C3915</f>
        <v>0</v>
      </c>
    </row>
    <row r="3916" ht="12">
      <c r="E3916" s="317">
        <f>F3916*C3916</f>
        <v>0</v>
      </c>
    </row>
    <row r="3917" ht="12">
      <c r="E3917" s="317">
        <f>F3917*C3917</f>
        <v>0</v>
      </c>
    </row>
    <row r="3918" ht="12">
      <c r="E3918" s="317">
        <f>F3918*C3918</f>
        <v>0</v>
      </c>
    </row>
    <row r="3919" ht="12">
      <c r="E3919" s="317">
        <f>F3919*C3919</f>
        <v>0</v>
      </c>
    </row>
    <row r="3920" ht="12">
      <c r="E3920" s="317">
        <f>F3920*C3920</f>
        <v>0</v>
      </c>
    </row>
    <row r="3921" ht="12">
      <c r="E3921" s="317">
        <f>F3921*C3921</f>
        <v>0</v>
      </c>
    </row>
    <row r="3922" ht="12">
      <c r="E3922" s="317">
        <f>F3922*C3922</f>
        <v>0</v>
      </c>
    </row>
    <row r="3923" ht="12">
      <c r="E3923" s="317">
        <f>F3923*C3923</f>
        <v>0</v>
      </c>
    </row>
    <row r="3924" ht="12">
      <c r="E3924" s="317">
        <f>F3924*C3924</f>
        <v>0</v>
      </c>
    </row>
    <row r="3925" ht="12">
      <c r="E3925" s="317">
        <f>F3925*C3925</f>
        <v>0</v>
      </c>
    </row>
    <row r="3926" ht="12">
      <c r="E3926" s="317">
        <f>F3926*C3926</f>
        <v>0</v>
      </c>
    </row>
    <row r="3927" ht="12">
      <c r="E3927" s="317">
        <f>F3927*C3927</f>
        <v>0</v>
      </c>
    </row>
    <row r="3928" ht="12">
      <c r="E3928" s="317">
        <f>F3928*C3928</f>
        <v>0</v>
      </c>
    </row>
    <row r="3929" ht="12">
      <c r="E3929" s="317">
        <f>F3929*C3929</f>
        <v>0</v>
      </c>
    </row>
    <row r="3930" ht="12">
      <c r="E3930" s="317">
        <f>F3930*C3930</f>
        <v>0</v>
      </c>
    </row>
    <row r="3931" ht="12">
      <c r="E3931" s="317">
        <f>F3931*C3931</f>
        <v>0</v>
      </c>
    </row>
    <row r="3932" ht="12">
      <c r="E3932" s="317">
        <f>F3932*C3932</f>
        <v>0</v>
      </c>
    </row>
    <row r="3933" ht="12">
      <c r="E3933" s="317">
        <f>F3933*C3933</f>
        <v>0</v>
      </c>
    </row>
    <row r="3934" ht="12">
      <c r="E3934" s="317">
        <f>F3934*C3934</f>
        <v>0</v>
      </c>
    </row>
    <row r="3935" ht="12">
      <c r="E3935" s="317">
        <f>F3935*C3935</f>
        <v>0</v>
      </c>
    </row>
    <row r="3936" ht="12">
      <c r="E3936" s="317">
        <f>F3936*C3936</f>
        <v>0</v>
      </c>
    </row>
    <row r="3937" ht="12">
      <c r="E3937" s="317">
        <f>F3937*C3937</f>
        <v>0</v>
      </c>
    </row>
    <row r="3938" ht="12">
      <c r="E3938" s="317">
        <f>F3938*C3938</f>
        <v>0</v>
      </c>
    </row>
    <row r="3939" ht="12">
      <c r="E3939" s="317">
        <f>F3939*C3939</f>
        <v>0</v>
      </c>
    </row>
    <row r="3940" ht="12">
      <c r="E3940" s="317">
        <f>F3940*C3940</f>
        <v>0</v>
      </c>
    </row>
    <row r="3941" ht="12">
      <c r="E3941" s="317">
        <f>F3941*C3941</f>
        <v>0</v>
      </c>
    </row>
    <row r="3942" ht="12">
      <c r="E3942" s="317">
        <f>F3942*C3942</f>
        <v>0</v>
      </c>
    </row>
    <row r="3943" ht="12">
      <c r="E3943" s="317">
        <f>F3943*C3943</f>
        <v>0</v>
      </c>
    </row>
    <row r="3944" ht="12">
      <c r="E3944" s="317">
        <f>F3944*C3944</f>
        <v>0</v>
      </c>
    </row>
    <row r="3945" ht="12">
      <c r="E3945" s="317">
        <f>F3945*C3945</f>
        <v>0</v>
      </c>
    </row>
    <row r="3946" ht="12">
      <c r="E3946" s="317">
        <f>F3946*C3946</f>
        <v>0</v>
      </c>
    </row>
    <row r="3947" ht="12">
      <c r="E3947" s="317">
        <f>F3947*C3947</f>
        <v>0</v>
      </c>
    </row>
    <row r="3948" ht="12">
      <c r="E3948" s="317">
        <f>F3948*C3948</f>
        <v>0</v>
      </c>
    </row>
    <row r="3949" ht="12">
      <c r="E3949" s="317">
        <f>F3949*C3949</f>
        <v>0</v>
      </c>
    </row>
    <row r="3950" ht="12">
      <c r="E3950" s="317">
        <f>F3950*C3950</f>
        <v>0</v>
      </c>
    </row>
    <row r="3951" ht="12">
      <c r="E3951" s="317">
        <f>F3951*C3951</f>
        <v>0</v>
      </c>
    </row>
    <row r="3952" ht="12">
      <c r="E3952" s="317">
        <f>F3952*C3952</f>
        <v>0</v>
      </c>
    </row>
    <row r="3953" ht="12">
      <c r="E3953" s="317">
        <f>F3953*C3953</f>
        <v>0</v>
      </c>
    </row>
    <row r="3954" ht="12">
      <c r="E3954" s="317">
        <f>F3954*C3954</f>
        <v>0</v>
      </c>
    </row>
    <row r="3955" ht="12">
      <c r="E3955" s="317">
        <f>F3955*C3955</f>
        <v>0</v>
      </c>
    </row>
    <row r="3956" ht="12">
      <c r="E3956" s="317">
        <f>F3956*C3956</f>
        <v>0</v>
      </c>
    </row>
    <row r="3957" ht="12">
      <c r="E3957" s="317">
        <f>F3957*C3957</f>
        <v>0</v>
      </c>
    </row>
    <row r="3958" ht="12">
      <c r="E3958" s="317">
        <f>F3958*C3958</f>
        <v>0</v>
      </c>
    </row>
    <row r="3959" ht="12">
      <c r="E3959" s="317">
        <f>F3959*C3959</f>
        <v>0</v>
      </c>
    </row>
    <row r="3960" ht="12">
      <c r="E3960" s="317">
        <f>F3960*C3960</f>
        <v>0</v>
      </c>
    </row>
    <row r="3961" ht="12">
      <c r="E3961" s="317">
        <f>F3961*C3961</f>
        <v>0</v>
      </c>
    </row>
    <row r="3962" ht="12">
      <c r="E3962" s="317">
        <f>F3962*C3962</f>
        <v>0</v>
      </c>
    </row>
    <row r="3963" ht="12">
      <c r="E3963" s="317">
        <f>F3963*C3963</f>
        <v>0</v>
      </c>
    </row>
    <row r="3964" ht="12">
      <c r="E3964" s="317">
        <f>F3964*C3964</f>
        <v>0</v>
      </c>
    </row>
    <row r="3965" ht="12">
      <c r="E3965" s="317">
        <f>F3965*C3965</f>
        <v>0</v>
      </c>
    </row>
    <row r="3966" ht="12">
      <c r="E3966" s="317">
        <f>F3966*C3966</f>
        <v>0</v>
      </c>
    </row>
    <row r="3967" ht="12">
      <c r="E3967" s="317">
        <f>F3967*C3967</f>
        <v>0</v>
      </c>
    </row>
    <row r="3968" ht="12">
      <c r="E3968" s="317">
        <f>F3968*C3968</f>
        <v>0</v>
      </c>
    </row>
    <row r="3969" ht="12">
      <c r="E3969" s="317">
        <f>F3969*C3969</f>
        <v>0</v>
      </c>
    </row>
    <row r="3970" ht="12">
      <c r="E3970" s="317">
        <f>F3970*C3970</f>
        <v>0</v>
      </c>
    </row>
    <row r="3971" ht="12">
      <c r="E3971" s="317">
        <f>F3971*C3971</f>
        <v>0</v>
      </c>
    </row>
    <row r="3972" ht="12">
      <c r="E3972" s="317">
        <f>F3972*C3972</f>
        <v>0</v>
      </c>
    </row>
    <row r="3973" ht="12">
      <c r="E3973" s="317">
        <f>F3973*C3973</f>
        <v>0</v>
      </c>
    </row>
    <row r="3974" ht="12">
      <c r="E3974" s="317">
        <f>F3974*C3974</f>
        <v>0</v>
      </c>
    </row>
    <row r="3975" ht="12">
      <c r="E3975" s="317">
        <f>F3975*C3975</f>
        <v>0</v>
      </c>
    </row>
    <row r="3976" ht="12">
      <c r="E3976" s="317">
        <f>F3976*C3976</f>
        <v>0</v>
      </c>
    </row>
    <row r="3977" ht="12">
      <c r="E3977" s="317">
        <f>F3977*C3977</f>
        <v>0</v>
      </c>
    </row>
    <row r="3978" ht="12">
      <c r="E3978" s="317">
        <f>F3978*C3978</f>
        <v>0</v>
      </c>
    </row>
    <row r="3979" ht="12">
      <c r="E3979" s="317">
        <f>F3979*C3979</f>
        <v>0</v>
      </c>
    </row>
    <row r="3980" ht="12">
      <c r="E3980" s="317">
        <f>F3980*C3980</f>
        <v>0</v>
      </c>
    </row>
    <row r="3981" ht="12">
      <c r="E3981" s="317">
        <f>F3981*C3981</f>
        <v>0</v>
      </c>
    </row>
    <row r="3982" ht="12">
      <c r="E3982" s="317">
        <f>F3982*C3982</f>
        <v>0</v>
      </c>
    </row>
    <row r="3983" ht="12">
      <c r="E3983" s="317">
        <f>F3983*C3983</f>
        <v>0</v>
      </c>
    </row>
    <row r="3984" ht="12">
      <c r="E3984" s="317">
        <f>F3984*C3984</f>
        <v>0</v>
      </c>
    </row>
    <row r="3985" ht="12">
      <c r="E3985" s="317">
        <f>F3985*C3985</f>
        <v>0</v>
      </c>
    </row>
    <row r="3986" ht="12">
      <c r="E3986" s="317">
        <f>F3986*C3986</f>
        <v>0</v>
      </c>
    </row>
    <row r="3987" ht="12">
      <c r="E3987" s="317">
        <f>F3987*C3987</f>
        <v>0</v>
      </c>
    </row>
    <row r="3988" ht="12">
      <c r="E3988" s="317">
        <f>F3988*C3988</f>
        <v>0</v>
      </c>
    </row>
    <row r="3989" ht="12">
      <c r="E3989" s="317">
        <f>F3989*C3989</f>
        <v>0</v>
      </c>
    </row>
    <row r="3990" ht="12">
      <c r="E3990" s="317">
        <f>F3990*C3990</f>
        <v>0</v>
      </c>
    </row>
    <row r="3991" ht="12">
      <c r="E3991" s="317">
        <f>F3991*C3991</f>
        <v>0</v>
      </c>
    </row>
    <row r="3992" ht="12">
      <c r="E3992" s="317">
        <f>F3992*C3992</f>
        <v>0</v>
      </c>
    </row>
    <row r="3993" ht="12">
      <c r="E3993" s="317">
        <f>F3993*C3993</f>
        <v>0</v>
      </c>
    </row>
    <row r="3994" ht="12">
      <c r="E3994" s="317">
        <f>F3994*C3994</f>
        <v>0</v>
      </c>
    </row>
    <row r="3995" ht="12">
      <c r="E3995" s="317">
        <f>F3995*C3995</f>
        <v>0</v>
      </c>
    </row>
    <row r="3996" ht="12">
      <c r="E3996" s="317">
        <f>F3996*C3996</f>
        <v>0</v>
      </c>
    </row>
    <row r="3997" ht="12">
      <c r="E3997" s="317">
        <f>F3997*C3997</f>
        <v>0</v>
      </c>
    </row>
    <row r="3998" ht="12">
      <c r="E3998" s="317">
        <f>F3998*C3998</f>
        <v>0</v>
      </c>
    </row>
    <row r="3999" ht="12">
      <c r="E3999" s="317">
        <f>F3999*C3999</f>
        <v>0</v>
      </c>
    </row>
    <row r="4000" ht="12">
      <c r="E4000" s="317">
        <f>F4000*C4000</f>
        <v>0</v>
      </c>
    </row>
    <row r="4001" ht="12">
      <c r="E4001" s="317">
        <f>F4001*C4001</f>
        <v>0</v>
      </c>
    </row>
    <row r="4002" ht="12">
      <c r="E4002" s="317">
        <f>F4002*C4002</f>
        <v>0</v>
      </c>
    </row>
    <row r="4003" ht="12">
      <c r="E4003" s="317">
        <f>F4003*C4003</f>
        <v>0</v>
      </c>
    </row>
    <row r="4004" ht="12">
      <c r="E4004" s="317">
        <f>F4004*C4004</f>
        <v>0</v>
      </c>
    </row>
    <row r="4005" ht="12">
      <c r="E4005" s="317">
        <f>F4005*C4005</f>
        <v>0</v>
      </c>
    </row>
    <row r="4006" ht="12">
      <c r="E4006" s="317">
        <f>F4006*C4006</f>
        <v>0</v>
      </c>
    </row>
    <row r="4007" ht="12">
      <c r="E4007" s="317">
        <f>F4007*C4007</f>
        <v>0</v>
      </c>
    </row>
    <row r="4008" ht="12">
      <c r="E4008" s="317">
        <f>F4008*C4008</f>
        <v>0</v>
      </c>
    </row>
    <row r="4009" ht="12">
      <c r="E4009" s="317">
        <f>F4009*C4009</f>
        <v>0</v>
      </c>
    </row>
    <row r="4010" ht="12">
      <c r="E4010" s="317">
        <f>F4010*C4010</f>
        <v>0</v>
      </c>
    </row>
    <row r="4011" ht="12">
      <c r="E4011" s="317">
        <f>F4011*C4011</f>
        <v>0</v>
      </c>
    </row>
    <row r="4012" ht="12">
      <c r="E4012" s="317">
        <f>F4012*C4012</f>
        <v>0</v>
      </c>
    </row>
    <row r="4013" ht="12">
      <c r="E4013" s="317">
        <f>F4013*C4013</f>
        <v>0</v>
      </c>
    </row>
    <row r="4014" ht="12">
      <c r="E4014" s="317">
        <f>F4014*C4014</f>
        <v>0</v>
      </c>
    </row>
    <row r="4015" ht="12">
      <c r="E4015" s="317">
        <f>F4015*C4015</f>
        <v>0</v>
      </c>
    </row>
    <row r="4016" ht="12">
      <c r="E4016" s="317">
        <f>F4016*C4016</f>
        <v>0</v>
      </c>
    </row>
    <row r="4017" ht="12">
      <c r="E4017" s="317">
        <f>F4017*C4017</f>
        <v>0</v>
      </c>
    </row>
    <row r="4018" ht="12">
      <c r="E4018" s="317">
        <f>F4018*C4018</f>
        <v>0</v>
      </c>
    </row>
    <row r="4019" ht="12">
      <c r="E4019" s="317">
        <f>F4019*C4019</f>
        <v>0</v>
      </c>
    </row>
    <row r="4020" ht="12">
      <c r="E4020" s="317">
        <f>F4020*C4020</f>
        <v>0</v>
      </c>
    </row>
    <row r="4021" ht="12">
      <c r="E4021" s="317">
        <f>F4021*C4021</f>
        <v>0</v>
      </c>
    </row>
    <row r="4022" ht="12">
      <c r="E4022" s="317">
        <f>F4022*C4022</f>
        <v>0</v>
      </c>
    </row>
    <row r="4023" ht="12">
      <c r="E4023" s="317">
        <f>F4023*C4023</f>
        <v>0</v>
      </c>
    </row>
    <row r="4024" ht="12">
      <c r="E4024" s="317">
        <f>F4024*C4024</f>
        <v>0</v>
      </c>
    </row>
    <row r="4025" ht="12">
      <c r="E4025" s="317">
        <f>F4025*C4025</f>
        <v>0</v>
      </c>
    </row>
    <row r="4026" ht="12">
      <c r="E4026" s="317">
        <f>F4026*C4026</f>
        <v>0</v>
      </c>
    </row>
    <row r="4027" ht="12">
      <c r="E4027" s="317">
        <f>F4027*C4027</f>
        <v>0</v>
      </c>
    </row>
    <row r="4028" ht="12">
      <c r="E4028" s="317">
        <f>F4028*C4028</f>
        <v>0</v>
      </c>
    </row>
    <row r="4029" ht="12">
      <c r="E4029" s="317">
        <f>F4029*C4029</f>
        <v>0</v>
      </c>
    </row>
    <row r="4030" ht="12">
      <c r="E4030" s="317">
        <f>F4030*C4030</f>
        <v>0</v>
      </c>
    </row>
    <row r="4031" ht="12">
      <c r="E4031" s="317">
        <f>F4031*C4031</f>
        <v>0</v>
      </c>
    </row>
    <row r="4032" ht="12">
      <c r="E4032" s="317">
        <f>F4032*C4032</f>
        <v>0</v>
      </c>
    </row>
    <row r="4033" ht="12">
      <c r="E4033" s="317">
        <f>F4033*C4033</f>
        <v>0</v>
      </c>
    </row>
    <row r="4034" ht="12">
      <c r="E4034" s="317">
        <f>F4034*C4034</f>
        <v>0</v>
      </c>
    </row>
    <row r="4035" ht="12">
      <c r="E4035" s="317">
        <f>F4035*C4035</f>
        <v>0</v>
      </c>
    </row>
    <row r="4036" ht="12">
      <c r="E4036" s="317">
        <f>F4036*C4036</f>
        <v>0</v>
      </c>
    </row>
    <row r="4037" ht="12">
      <c r="E4037" s="317">
        <f>F4037*C4037</f>
        <v>0</v>
      </c>
    </row>
    <row r="4038" ht="12">
      <c r="E4038" s="317">
        <f>F4038*C4038</f>
        <v>0</v>
      </c>
    </row>
    <row r="4039" ht="12">
      <c r="E4039" s="317">
        <f>F4039*C4039</f>
        <v>0</v>
      </c>
    </row>
    <row r="4040" ht="12">
      <c r="E4040" s="317">
        <f>F4040*C4040</f>
        <v>0</v>
      </c>
    </row>
    <row r="4041" ht="12">
      <c r="E4041" s="317">
        <f>F4041*C4041</f>
        <v>0</v>
      </c>
    </row>
    <row r="4042" ht="12">
      <c r="E4042" s="317">
        <f>F4042*C4042</f>
        <v>0</v>
      </c>
    </row>
    <row r="4043" ht="12">
      <c r="E4043" s="317">
        <f>F4043*C4043</f>
        <v>0</v>
      </c>
    </row>
    <row r="4044" ht="12">
      <c r="E4044" s="317">
        <f>F4044*C4044</f>
        <v>0</v>
      </c>
    </row>
    <row r="4045" ht="12">
      <c r="E4045" s="317">
        <f>F4045*C4045</f>
        <v>0</v>
      </c>
    </row>
    <row r="4046" ht="12">
      <c r="E4046" s="317">
        <f>F4046*C4046</f>
        <v>0</v>
      </c>
    </row>
    <row r="4047" ht="12">
      <c r="E4047" s="317">
        <f>F4047*C4047</f>
        <v>0</v>
      </c>
    </row>
    <row r="4048" ht="12">
      <c r="E4048" s="317">
        <f>F4048*C4048</f>
        <v>0</v>
      </c>
    </row>
    <row r="4049" ht="12">
      <c r="E4049" s="317">
        <f>F4049*C4049</f>
        <v>0</v>
      </c>
    </row>
    <row r="4050" ht="12">
      <c r="E4050" s="317">
        <f>F4050*C4050</f>
        <v>0</v>
      </c>
    </row>
    <row r="4051" ht="12">
      <c r="E4051" s="317">
        <f>F4051*C4051</f>
        <v>0</v>
      </c>
    </row>
    <row r="4052" ht="12">
      <c r="E4052" s="317">
        <f>F4052*C4052</f>
        <v>0</v>
      </c>
    </row>
    <row r="4053" ht="12">
      <c r="E4053" s="317">
        <f>F4053*C4053</f>
        <v>0</v>
      </c>
    </row>
    <row r="4054" ht="12">
      <c r="E4054" s="317">
        <f>F4054*C4054</f>
        <v>0</v>
      </c>
    </row>
    <row r="4055" ht="12">
      <c r="E4055" s="317">
        <f>F4055*C4055</f>
        <v>0</v>
      </c>
    </row>
    <row r="4056" ht="12">
      <c r="E4056" s="317">
        <f>F4056*C4056</f>
        <v>0</v>
      </c>
    </row>
    <row r="4057" ht="12">
      <c r="E4057" s="317">
        <f>F4057*C4057</f>
        <v>0</v>
      </c>
    </row>
    <row r="4058" ht="12">
      <c r="E4058" s="317">
        <f>F4058*C4058</f>
        <v>0</v>
      </c>
    </row>
    <row r="4059" ht="12">
      <c r="E4059" s="317">
        <f>F4059*C4059</f>
        <v>0</v>
      </c>
    </row>
    <row r="4060" ht="12">
      <c r="E4060" s="317">
        <f>F4060*C4060</f>
        <v>0</v>
      </c>
    </row>
    <row r="4061" ht="12">
      <c r="E4061" s="317">
        <f>F4061*C4061</f>
        <v>0</v>
      </c>
    </row>
    <row r="4062" ht="12">
      <c r="E4062" s="317">
        <f>F4062*C4062</f>
        <v>0</v>
      </c>
    </row>
    <row r="4063" ht="12">
      <c r="E4063" s="317">
        <f>F4063*C4063</f>
        <v>0</v>
      </c>
    </row>
    <row r="4064" ht="12">
      <c r="E4064" s="317">
        <f>F4064*C4064</f>
        <v>0</v>
      </c>
    </row>
    <row r="4065" ht="12">
      <c r="E4065" s="317">
        <f>F4065*C4065</f>
        <v>0</v>
      </c>
    </row>
    <row r="4066" ht="12">
      <c r="E4066" s="317">
        <f>F4066*C4066</f>
        <v>0</v>
      </c>
    </row>
    <row r="4067" ht="12">
      <c r="E4067" s="317">
        <f>F4067*C4067</f>
        <v>0</v>
      </c>
    </row>
    <row r="4068" ht="12">
      <c r="E4068" s="317">
        <f>F4068*C4068</f>
        <v>0</v>
      </c>
    </row>
    <row r="4069" ht="12">
      <c r="E4069" s="317">
        <f>F4069*C4069</f>
        <v>0</v>
      </c>
    </row>
    <row r="4070" ht="12">
      <c r="E4070" s="317">
        <f>F4070*C4070</f>
        <v>0</v>
      </c>
    </row>
    <row r="4071" ht="12">
      <c r="E4071" s="317">
        <f>F4071*C4071</f>
        <v>0</v>
      </c>
    </row>
    <row r="4072" ht="12">
      <c r="E4072" s="317">
        <f>F4072*C4072</f>
        <v>0</v>
      </c>
    </row>
    <row r="4073" ht="12">
      <c r="E4073" s="317">
        <f>F4073*C4073</f>
        <v>0</v>
      </c>
    </row>
    <row r="4074" ht="12">
      <c r="E4074" s="317">
        <f>F4074*C4074</f>
        <v>0</v>
      </c>
    </row>
    <row r="4075" ht="12">
      <c r="E4075" s="317">
        <f>F4075*C4075</f>
        <v>0</v>
      </c>
    </row>
    <row r="4076" ht="12">
      <c r="E4076" s="317">
        <f>F4076*C4076</f>
        <v>0</v>
      </c>
    </row>
    <row r="4077" ht="12">
      <c r="E4077" s="317">
        <f>F4077*C4077</f>
        <v>0</v>
      </c>
    </row>
    <row r="4078" ht="12">
      <c r="E4078" s="317">
        <f>F4078*C4078</f>
        <v>0</v>
      </c>
    </row>
    <row r="4079" ht="12">
      <c r="E4079" s="317">
        <f>F4079*C4079</f>
        <v>0</v>
      </c>
    </row>
    <row r="4080" ht="12">
      <c r="E4080" s="317">
        <f>F4080*C4080</f>
        <v>0</v>
      </c>
    </row>
    <row r="4081" ht="12">
      <c r="E4081" s="317">
        <f>F4081*C4081</f>
        <v>0</v>
      </c>
    </row>
    <row r="4082" ht="12">
      <c r="E4082" s="317">
        <f>F4082*C4082</f>
        <v>0</v>
      </c>
    </row>
    <row r="4083" ht="12">
      <c r="E4083" s="317">
        <f>F4083*C4083</f>
        <v>0</v>
      </c>
    </row>
    <row r="4084" ht="12">
      <c r="E4084" s="317">
        <f>F4084*C4084</f>
        <v>0</v>
      </c>
    </row>
    <row r="4085" ht="12">
      <c r="E4085" s="317">
        <f>F4085*C4085</f>
        <v>0</v>
      </c>
    </row>
    <row r="4086" ht="12">
      <c r="E4086" s="317">
        <f>F4086*C4086</f>
        <v>0</v>
      </c>
    </row>
    <row r="4087" ht="12">
      <c r="E4087" s="317">
        <f>F4087*C4087</f>
        <v>0</v>
      </c>
    </row>
    <row r="4088" ht="12">
      <c r="E4088" s="317">
        <f>F4088*C4088</f>
        <v>0</v>
      </c>
    </row>
    <row r="4089" ht="12">
      <c r="E4089" s="317">
        <f>F4089*C4089</f>
        <v>0</v>
      </c>
    </row>
    <row r="4090" ht="12">
      <c r="E4090" s="317">
        <f>F4090*C4090</f>
        <v>0</v>
      </c>
    </row>
    <row r="4091" ht="12">
      <c r="E4091" s="317">
        <f>F4091*C4091</f>
        <v>0</v>
      </c>
    </row>
    <row r="4092" ht="12">
      <c r="E4092" s="317">
        <f>F4092*C4092</f>
        <v>0</v>
      </c>
    </row>
    <row r="4093" ht="12">
      <c r="E4093" s="317">
        <f>F4093*C4093</f>
        <v>0</v>
      </c>
    </row>
    <row r="4094" ht="12">
      <c r="E4094" s="317">
        <f>F4094*C4094</f>
        <v>0</v>
      </c>
    </row>
    <row r="4095" ht="12">
      <c r="E4095" s="317">
        <f>F4095*C4095</f>
        <v>0</v>
      </c>
    </row>
    <row r="4096" ht="12">
      <c r="E4096" s="317">
        <f>F4096*C4096</f>
        <v>0</v>
      </c>
    </row>
    <row r="4097" ht="12">
      <c r="E4097" s="317">
        <f>F4097*C4097</f>
        <v>0</v>
      </c>
    </row>
    <row r="4098" ht="12">
      <c r="E4098" s="317">
        <f>F4098*C4098</f>
        <v>0</v>
      </c>
    </row>
    <row r="4099" ht="12">
      <c r="E4099" s="317">
        <f>F4099*C4099</f>
        <v>0</v>
      </c>
    </row>
    <row r="4100" ht="12">
      <c r="E4100" s="317">
        <f>F4100*C4100</f>
        <v>0</v>
      </c>
    </row>
    <row r="4101" ht="12">
      <c r="E4101" s="317">
        <f>F4101*C4101</f>
        <v>0</v>
      </c>
    </row>
    <row r="4102" ht="12">
      <c r="E4102" s="317">
        <f>F4102*C4102</f>
        <v>0</v>
      </c>
    </row>
    <row r="4103" ht="12">
      <c r="E4103" s="317">
        <f>F4103*C4103</f>
        <v>0</v>
      </c>
    </row>
    <row r="4104" ht="12">
      <c r="E4104" s="317">
        <f>F4104*C4104</f>
        <v>0</v>
      </c>
    </row>
    <row r="4105" ht="12">
      <c r="E4105" s="317">
        <f>F4105*C4105</f>
        <v>0</v>
      </c>
    </row>
    <row r="4106" ht="12">
      <c r="E4106" s="317">
        <f>F4106*C4106</f>
        <v>0</v>
      </c>
    </row>
    <row r="4107" ht="12">
      <c r="E4107" s="317">
        <f>F4107*C4107</f>
        <v>0</v>
      </c>
    </row>
    <row r="4108" ht="12">
      <c r="E4108" s="317">
        <f>F4108*C4108</f>
        <v>0</v>
      </c>
    </row>
    <row r="4109" ht="12">
      <c r="E4109" s="317">
        <f>F4109*C4109</f>
        <v>0</v>
      </c>
    </row>
    <row r="4110" ht="12">
      <c r="E4110" s="317">
        <f>F4110*C4110</f>
        <v>0</v>
      </c>
    </row>
    <row r="4111" ht="12">
      <c r="E4111" s="317">
        <f>F4111*C4111</f>
        <v>0</v>
      </c>
    </row>
    <row r="4112" ht="12">
      <c r="E4112" s="317">
        <f>F4112*C4112</f>
        <v>0</v>
      </c>
    </row>
    <row r="4113" ht="12">
      <c r="E4113" s="317">
        <f>F4113*C4113</f>
        <v>0</v>
      </c>
    </row>
    <row r="4114" ht="12">
      <c r="E4114" s="317">
        <f>F4114*C4114</f>
        <v>0</v>
      </c>
    </row>
    <row r="4115" ht="12">
      <c r="E4115" s="317">
        <f>F4115*C4115</f>
        <v>0</v>
      </c>
    </row>
    <row r="4116" ht="12">
      <c r="E4116" s="317">
        <f>F4116*C4116</f>
        <v>0</v>
      </c>
    </row>
    <row r="4117" ht="12">
      <c r="E4117" s="317">
        <f>F4117*C4117</f>
        <v>0</v>
      </c>
    </row>
    <row r="4118" ht="12">
      <c r="E4118" s="317">
        <f>F4118*C4118</f>
        <v>0</v>
      </c>
    </row>
    <row r="4119" ht="12">
      <c r="E4119" s="317">
        <f>F4119*C4119</f>
        <v>0</v>
      </c>
    </row>
    <row r="4120" ht="12">
      <c r="E4120" s="317">
        <f>F4120*C4120</f>
        <v>0</v>
      </c>
    </row>
    <row r="4121" ht="12">
      <c r="E4121" s="317">
        <f>F4121*C4121</f>
        <v>0</v>
      </c>
    </row>
    <row r="4122" ht="12">
      <c r="E4122" s="317">
        <f>F4122*C4122</f>
        <v>0</v>
      </c>
    </row>
    <row r="4123" ht="12">
      <c r="E4123" s="317">
        <f>F4123*C4123</f>
        <v>0</v>
      </c>
    </row>
    <row r="4124" ht="12">
      <c r="E4124" s="317">
        <f>F4124*C4124</f>
        <v>0</v>
      </c>
    </row>
    <row r="4125" ht="12">
      <c r="E4125" s="317">
        <f>F4125*C4125</f>
        <v>0</v>
      </c>
    </row>
    <row r="4126" ht="12">
      <c r="E4126" s="317">
        <f>F4126*C4126</f>
        <v>0</v>
      </c>
    </row>
    <row r="4127" ht="12">
      <c r="E4127" s="317">
        <f>F4127*C4127</f>
        <v>0</v>
      </c>
    </row>
    <row r="4128" ht="12">
      <c r="E4128" s="317">
        <f>F4128*C4128</f>
        <v>0</v>
      </c>
    </row>
    <row r="4129" ht="12">
      <c r="E4129" s="317">
        <f>F4129*C4129</f>
        <v>0</v>
      </c>
    </row>
    <row r="4130" ht="12">
      <c r="E4130" s="317">
        <f>F4130*C4130</f>
        <v>0</v>
      </c>
    </row>
    <row r="4131" ht="12">
      <c r="E4131" s="317">
        <f>F4131*C4131</f>
        <v>0</v>
      </c>
    </row>
    <row r="4132" ht="12">
      <c r="E4132" s="317">
        <f>F4132*C4132</f>
        <v>0</v>
      </c>
    </row>
    <row r="4133" ht="12">
      <c r="E4133" s="317">
        <f>F4133*C4133</f>
        <v>0</v>
      </c>
    </row>
    <row r="4134" ht="12">
      <c r="E4134" s="317">
        <f>F4134*C4134</f>
        <v>0</v>
      </c>
    </row>
    <row r="4135" ht="12">
      <c r="E4135" s="317">
        <f>F4135*C4135</f>
        <v>0</v>
      </c>
    </row>
    <row r="4136" ht="12">
      <c r="E4136" s="317">
        <f>F4136*C4136</f>
        <v>0</v>
      </c>
    </row>
    <row r="4137" ht="12">
      <c r="E4137" s="317">
        <f>F4137*C4137</f>
        <v>0</v>
      </c>
    </row>
    <row r="4138" ht="12">
      <c r="E4138" s="317">
        <f>F4138*C4138</f>
        <v>0</v>
      </c>
    </row>
    <row r="4139" ht="12">
      <c r="E4139" s="317">
        <f>F4139*C4139</f>
        <v>0</v>
      </c>
    </row>
    <row r="4140" ht="12">
      <c r="E4140" s="317">
        <f>F4140*C4140</f>
        <v>0</v>
      </c>
    </row>
    <row r="4141" ht="12">
      <c r="E4141" s="317">
        <f>F4141*C4141</f>
        <v>0</v>
      </c>
    </row>
    <row r="4142" ht="12">
      <c r="E4142" s="317">
        <f>F4142*C4142</f>
        <v>0</v>
      </c>
    </row>
    <row r="4143" ht="12">
      <c r="E4143" s="317">
        <f>F4143*C4143</f>
        <v>0</v>
      </c>
    </row>
    <row r="4144" ht="12">
      <c r="E4144" s="317">
        <f>F4144*C4144</f>
        <v>0</v>
      </c>
    </row>
    <row r="4145" ht="12">
      <c r="E4145" s="317">
        <f>F4145*C4145</f>
        <v>0</v>
      </c>
    </row>
    <row r="4146" ht="12">
      <c r="E4146" s="317">
        <f>F4146*C4146</f>
        <v>0</v>
      </c>
    </row>
    <row r="4147" ht="12">
      <c r="E4147" s="317">
        <f>F4147*C4147</f>
        <v>0</v>
      </c>
    </row>
    <row r="4148" ht="12">
      <c r="E4148" s="317">
        <f>F4148*C4148</f>
        <v>0</v>
      </c>
    </row>
    <row r="4149" ht="12">
      <c r="E4149" s="317">
        <f>F4149*C4149</f>
        <v>0</v>
      </c>
    </row>
    <row r="4150" ht="12">
      <c r="E4150" s="317">
        <f>F4150*C4150</f>
        <v>0</v>
      </c>
    </row>
    <row r="4151" ht="12">
      <c r="E4151" s="317">
        <f>F4151*C4151</f>
        <v>0</v>
      </c>
    </row>
    <row r="4152" ht="12">
      <c r="E4152" s="317">
        <f>F4152*C4152</f>
        <v>0</v>
      </c>
    </row>
    <row r="4153" ht="12">
      <c r="E4153" s="317">
        <f>F4153*C4153</f>
        <v>0</v>
      </c>
    </row>
    <row r="4154" ht="12">
      <c r="E4154" s="317">
        <f>F4154*C4154</f>
        <v>0</v>
      </c>
    </row>
    <row r="4155" ht="12">
      <c r="E4155" s="317">
        <f>F4155*C4155</f>
        <v>0</v>
      </c>
    </row>
    <row r="4156" ht="12">
      <c r="E4156" s="317">
        <f>F4156*C4156</f>
        <v>0</v>
      </c>
    </row>
    <row r="4157" ht="12">
      <c r="E4157" s="317">
        <f>F4157*C4157</f>
        <v>0</v>
      </c>
    </row>
    <row r="4158" ht="12">
      <c r="E4158" s="317">
        <f>F4158*C4158</f>
        <v>0</v>
      </c>
    </row>
    <row r="4159" ht="12">
      <c r="E4159" s="317">
        <f>F4159*C4159</f>
        <v>0</v>
      </c>
    </row>
    <row r="4160" ht="12">
      <c r="E4160" s="317">
        <f>F4160*C4160</f>
        <v>0</v>
      </c>
    </row>
    <row r="4161" ht="12">
      <c r="E4161" s="317">
        <f>F4161*C4161</f>
        <v>0</v>
      </c>
    </row>
    <row r="4162" ht="12">
      <c r="E4162" s="317">
        <f>F4162*C4162</f>
        <v>0</v>
      </c>
    </row>
    <row r="4163" ht="12">
      <c r="E4163" s="317">
        <f>F4163*C4163</f>
        <v>0</v>
      </c>
    </row>
    <row r="4164" ht="12">
      <c r="E4164" s="317">
        <f>F4164*C4164</f>
        <v>0</v>
      </c>
    </row>
    <row r="4165" ht="12">
      <c r="E4165" s="317">
        <f>F4165*C4165</f>
        <v>0</v>
      </c>
    </row>
    <row r="4166" ht="12">
      <c r="E4166" s="317">
        <f>F4166*C4166</f>
        <v>0</v>
      </c>
    </row>
    <row r="4167" ht="12">
      <c r="E4167" s="317">
        <f>F4167*C4167</f>
        <v>0</v>
      </c>
    </row>
    <row r="4168" ht="12">
      <c r="E4168" s="317">
        <f>F4168*C4168</f>
        <v>0</v>
      </c>
    </row>
    <row r="4169" ht="12">
      <c r="E4169" s="317">
        <f>F4169*C4169</f>
        <v>0</v>
      </c>
    </row>
    <row r="4170" ht="12">
      <c r="E4170" s="317">
        <f>F4170*C4170</f>
        <v>0</v>
      </c>
    </row>
    <row r="4171" ht="12">
      <c r="E4171" s="317">
        <f>F4171*C4171</f>
        <v>0</v>
      </c>
    </row>
    <row r="4172" ht="12">
      <c r="E4172" s="317">
        <f>F4172*C4172</f>
        <v>0</v>
      </c>
    </row>
    <row r="4173" ht="12">
      <c r="E4173" s="317">
        <f>F4173*C4173</f>
        <v>0</v>
      </c>
    </row>
    <row r="4174" ht="12">
      <c r="E4174" s="317">
        <f>F4174*C4174</f>
        <v>0</v>
      </c>
    </row>
    <row r="4175" ht="12">
      <c r="E4175" s="317">
        <f>F4175*C4175</f>
        <v>0</v>
      </c>
    </row>
    <row r="4176" ht="12">
      <c r="E4176" s="317">
        <f>F4176*C4176</f>
        <v>0</v>
      </c>
    </row>
    <row r="4177" ht="12">
      <c r="E4177" s="317">
        <f>F4177*C4177</f>
        <v>0</v>
      </c>
    </row>
    <row r="4178" ht="12">
      <c r="E4178" s="317">
        <f>F4178*C4178</f>
        <v>0</v>
      </c>
    </row>
    <row r="4179" ht="12">
      <c r="E4179" s="317">
        <f>F4179*C4179</f>
        <v>0</v>
      </c>
    </row>
    <row r="4180" ht="12">
      <c r="E4180" s="317">
        <f>F4180*C4180</f>
        <v>0</v>
      </c>
    </row>
    <row r="4181" ht="12">
      <c r="E4181" s="317">
        <f>F4181*C4181</f>
        <v>0</v>
      </c>
    </row>
    <row r="4182" ht="12">
      <c r="E4182" s="317">
        <f>F4182*C4182</f>
        <v>0</v>
      </c>
    </row>
    <row r="4183" ht="12">
      <c r="E4183" s="317">
        <f>F4183*C4183</f>
        <v>0</v>
      </c>
    </row>
    <row r="4184" ht="12">
      <c r="E4184" s="317">
        <f>F4184*C4184</f>
        <v>0</v>
      </c>
    </row>
    <row r="4185" ht="12">
      <c r="E4185" s="317">
        <f>F4185*C4185</f>
        <v>0</v>
      </c>
    </row>
    <row r="4186" ht="12">
      <c r="E4186" s="317">
        <f>F4186*C4186</f>
        <v>0</v>
      </c>
    </row>
    <row r="4187" ht="12">
      <c r="E4187" s="317">
        <f>F4187*C4187</f>
        <v>0</v>
      </c>
    </row>
    <row r="4188" ht="12">
      <c r="E4188" s="317">
        <f>F4188*C4188</f>
        <v>0</v>
      </c>
    </row>
    <row r="4189" ht="12">
      <c r="E4189" s="317">
        <f>F4189*C4189</f>
        <v>0</v>
      </c>
    </row>
    <row r="4190" ht="12">
      <c r="E4190" s="317">
        <f>F4190*C4190</f>
        <v>0</v>
      </c>
    </row>
    <row r="4191" ht="12">
      <c r="E4191" s="317">
        <f>F4191*C4191</f>
        <v>0</v>
      </c>
    </row>
    <row r="4192" ht="12">
      <c r="E4192" s="317">
        <f>F4192*C4192</f>
        <v>0</v>
      </c>
    </row>
    <row r="4193" ht="12">
      <c r="E4193" s="317">
        <f>F4193*C4193</f>
        <v>0</v>
      </c>
    </row>
    <row r="4194" ht="12">
      <c r="E4194" s="317">
        <f>F4194*C4194</f>
        <v>0</v>
      </c>
    </row>
    <row r="4195" ht="12">
      <c r="E4195" s="317">
        <f>F4195*C4195</f>
        <v>0</v>
      </c>
    </row>
    <row r="4196" ht="12">
      <c r="E4196" s="317">
        <f>F4196*C4196</f>
        <v>0</v>
      </c>
    </row>
    <row r="4197" ht="12">
      <c r="E4197" s="317">
        <f>F4197*C4197</f>
        <v>0</v>
      </c>
    </row>
    <row r="4198" ht="12">
      <c r="E4198" s="317">
        <f>F4198*C4198</f>
        <v>0</v>
      </c>
    </row>
    <row r="4199" ht="12">
      <c r="E4199" s="317">
        <f>F4199*C4199</f>
        <v>0</v>
      </c>
    </row>
    <row r="4200" ht="12">
      <c r="E4200" s="317">
        <f>F4200*C4200</f>
        <v>0</v>
      </c>
    </row>
    <row r="4201" ht="12">
      <c r="E4201" s="317">
        <f>F4201*C4201</f>
        <v>0</v>
      </c>
    </row>
    <row r="4202" ht="12">
      <c r="E4202" s="317">
        <f>F4202*C4202</f>
        <v>0</v>
      </c>
    </row>
    <row r="4203" ht="12">
      <c r="E4203" s="317">
        <f>F4203*C4203</f>
        <v>0</v>
      </c>
    </row>
    <row r="4204" ht="12">
      <c r="E4204" s="317">
        <f>F4204*C4204</f>
        <v>0</v>
      </c>
    </row>
    <row r="4205" ht="12">
      <c r="E4205" s="317">
        <f>F4205*C4205</f>
        <v>0</v>
      </c>
    </row>
    <row r="4206" ht="12">
      <c r="E4206" s="317">
        <f>F4206*C4206</f>
        <v>0</v>
      </c>
    </row>
    <row r="4207" ht="12">
      <c r="E4207" s="317">
        <f>F4207*C4207</f>
        <v>0</v>
      </c>
    </row>
    <row r="4208" ht="12">
      <c r="E4208" s="317">
        <f>F4208*C4208</f>
        <v>0</v>
      </c>
    </row>
    <row r="4209" ht="12">
      <c r="E4209" s="317">
        <f>F4209*C4209</f>
        <v>0</v>
      </c>
    </row>
    <row r="4210" ht="12">
      <c r="E4210" s="317">
        <f>F4210*C4210</f>
        <v>0</v>
      </c>
    </row>
    <row r="4211" ht="12">
      <c r="E4211" s="317">
        <f>F4211*C4211</f>
        <v>0</v>
      </c>
    </row>
    <row r="4212" ht="12">
      <c r="E4212" s="317">
        <f>F4212*C4212</f>
        <v>0</v>
      </c>
    </row>
    <row r="4213" ht="12">
      <c r="E4213" s="317">
        <f>F4213*C4213</f>
        <v>0</v>
      </c>
    </row>
    <row r="4214" ht="12">
      <c r="E4214" s="317">
        <f>F4214*C4214</f>
        <v>0</v>
      </c>
    </row>
    <row r="4215" ht="12">
      <c r="E4215" s="317">
        <f>F4215*C4215</f>
        <v>0</v>
      </c>
    </row>
    <row r="4216" ht="12">
      <c r="E4216" s="317">
        <f>F4216*C4216</f>
        <v>0</v>
      </c>
    </row>
    <row r="4217" ht="12">
      <c r="E4217" s="317">
        <f>F4217*C4217</f>
        <v>0</v>
      </c>
    </row>
    <row r="4218" ht="12">
      <c r="E4218" s="317">
        <f>F4218*C4218</f>
        <v>0</v>
      </c>
    </row>
    <row r="4219" ht="12">
      <c r="E4219" s="317">
        <f>F4219*C4219</f>
        <v>0</v>
      </c>
    </row>
    <row r="4220" ht="12">
      <c r="E4220" s="317">
        <f>F4220*C4220</f>
        <v>0</v>
      </c>
    </row>
    <row r="4221" ht="12">
      <c r="E4221" s="317">
        <f>F4221*C4221</f>
        <v>0</v>
      </c>
    </row>
    <row r="4222" ht="12">
      <c r="E4222" s="317">
        <f>F4222*C4222</f>
        <v>0</v>
      </c>
    </row>
    <row r="4223" ht="12">
      <c r="E4223" s="317">
        <f>F4223*C4223</f>
        <v>0</v>
      </c>
    </row>
    <row r="4224" ht="12">
      <c r="E4224" s="317">
        <f>F4224*C4224</f>
        <v>0</v>
      </c>
    </row>
    <row r="4225" ht="12">
      <c r="E4225" s="317">
        <f>F4225*C4225</f>
        <v>0</v>
      </c>
    </row>
    <row r="4226" ht="12">
      <c r="E4226" s="317">
        <f>F4226*C4226</f>
        <v>0</v>
      </c>
    </row>
    <row r="4227" ht="12">
      <c r="E4227" s="317">
        <f>F4227*C4227</f>
        <v>0</v>
      </c>
    </row>
    <row r="4228" ht="12">
      <c r="E4228" s="317">
        <f>F4228*C4228</f>
        <v>0</v>
      </c>
    </row>
    <row r="4229" ht="12">
      <c r="E4229" s="317">
        <f>F4229*C4229</f>
        <v>0</v>
      </c>
    </row>
    <row r="4230" ht="12">
      <c r="E4230" s="317">
        <f>F4230*C4230</f>
        <v>0</v>
      </c>
    </row>
    <row r="4231" ht="12">
      <c r="E4231" s="317">
        <f>F4231*C4231</f>
        <v>0</v>
      </c>
    </row>
    <row r="4232" ht="12">
      <c r="E4232" s="317">
        <f>F4232*C4232</f>
        <v>0</v>
      </c>
    </row>
    <row r="4233" ht="12">
      <c r="E4233" s="317">
        <f>F4233*C4233</f>
        <v>0</v>
      </c>
    </row>
    <row r="4234" ht="12">
      <c r="E4234" s="317">
        <f>F4234*C4234</f>
        <v>0</v>
      </c>
    </row>
    <row r="4235" ht="12">
      <c r="E4235" s="317">
        <f>F4235*C4235</f>
        <v>0</v>
      </c>
    </row>
    <row r="4236" ht="12">
      <c r="E4236" s="317">
        <f>F4236*C4236</f>
        <v>0</v>
      </c>
    </row>
    <row r="4237" ht="12">
      <c r="E4237" s="317">
        <f>F4237*C4237</f>
        <v>0</v>
      </c>
    </row>
    <row r="4238" ht="12">
      <c r="E4238" s="317">
        <f>F4238*C4238</f>
        <v>0</v>
      </c>
    </row>
    <row r="4239" ht="12">
      <c r="E4239" s="317">
        <f>F4239*C4239</f>
        <v>0</v>
      </c>
    </row>
    <row r="4240" ht="12">
      <c r="E4240" s="317">
        <f>F4240*C4240</f>
        <v>0</v>
      </c>
    </row>
    <row r="4241" ht="12">
      <c r="E4241" s="317">
        <f>F4241*C4241</f>
        <v>0</v>
      </c>
    </row>
    <row r="4242" ht="12">
      <c r="E4242" s="317">
        <f>F4242*C4242</f>
        <v>0</v>
      </c>
    </row>
    <row r="4243" ht="12">
      <c r="E4243" s="317">
        <f>F4243*C4243</f>
        <v>0</v>
      </c>
    </row>
    <row r="4244" ht="12">
      <c r="E4244" s="317">
        <f>F4244*C4244</f>
        <v>0</v>
      </c>
    </row>
    <row r="4245" ht="12">
      <c r="E4245" s="317">
        <f>F4245*C4245</f>
        <v>0</v>
      </c>
    </row>
    <row r="4246" ht="12">
      <c r="E4246" s="317">
        <f>F4246*C4246</f>
        <v>0</v>
      </c>
    </row>
    <row r="4247" ht="12">
      <c r="E4247" s="317">
        <f>F4247*C4247</f>
        <v>0</v>
      </c>
    </row>
    <row r="4248" ht="12">
      <c r="E4248" s="317">
        <f>F4248*C4248</f>
        <v>0</v>
      </c>
    </row>
    <row r="4249" ht="12">
      <c r="E4249" s="317">
        <f>F4249*C4249</f>
        <v>0</v>
      </c>
    </row>
    <row r="4250" ht="12">
      <c r="E4250" s="317">
        <f>F4250*C4250</f>
        <v>0</v>
      </c>
    </row>
    <row r="4251" ht="12">
      <c r="E4251" s="317">
        <f>F4251*C4251</f>
        <v>0</v>
      </c>
    </row>
    <row r="4252" ht="12">
      <c r="E4252" s="317">
        <f>F4252*C4252</f>
        <v>0</v>
      </c>
    </row>
    <row r="4253" ht="12">
      <c r="E4253" s="317">
        <f>F4253*C4253</f>
        <v>0</v>
      </c>
    </row>
    <row r="4254" ht="12">
      <c r="E4254" s="317">
        <f>F4254*C4254</f>
        <v>0</v>
      </c>
    </row>
    <row r="4255" ht="12">
      <c r="E4255" s="317">
        <f>F4255*C4255</f>
        <v>0</v>
      </c>
    </row>
    <row r="4256" ht="12">
      <c r="E4256" s="317">
        <f>F4256*C4256</f>
        <v>0</v>
      </c>
    </row>
    <row r="4257" ht="12">
      <c r="E4257" s="317">
        <f>F4257*C4257</f>
        <v>0</v>
      </c>
    </row>
    <row r="4258" ht="12">
      <c r="E4258" s="317">
        <f>F4258*C4258</f>
        <v>0</v>
      </c>
    </row>
    <row r="4259" ht="12">
      <c r="E4259" s="317">
        <f>F4259*C4259</f>
        <v>0</v>
      </c>
    </row>
    <row r="4260" ht="12">
      <c r="E4260" s="317">
        <f>F4260*C4260</f>
        <v>0</v>
      </c>
    </row>
    <row r="4261" ht="12">
      <c r="E4261" s="317">
        <f>F4261*C4261</f>
        <v>0</v>
      </c>
    </row>
    <row r="4262" ht="12">
      <c r="E4262" s="317">
        <f>F4262*C4262</f>
        <v>0</v>
      </c>
    </row>
    <row r="4263" ht="12">
      <c r="E4263" s="317">
        <f>F4263*C4263</f>
        <v>0</v>
      </c>
    </row>
    <row r="4264" ht="12">
      <c r="E4264" s="317">
        <f>F4264*C4264</f>
        <v>0</v>
      </c>
    </row>
    <row r="4265" ht="12">
      <c r="E4265" s="317">
        <f>F4265*C4265</f>
        <v>0</v>
      </c>
    </row>
    <row r="4266" ht="12">
      <c r="E4266" s="317">
        <f>F4266*C4266</f>
        <v>0</v>
      </c>
    </row>
    <row r="4267" ht="12">
      <c r="E4267" s="317">
        <f>F4267*C4267</f>
        <v>0</v>
      </c>
    </row>
    <row r="4268" ht="12">
      <c r="E4268" s="317">
        <f>F4268*C4268</f>
        <v>0</v>
      </c>
    </row>
    <row r="4269" ht="12">
      <c r="E4269" s="317">
        <f>F4269*C4269</f>
        <v>0</v>
      </c>
    </row>
    <row r="4270" ht="12">
      <c r="E4270" s="317">
        <f>F4270*C4270</f>
        <v>0</v>
      </c>
    </row>
    <row r="4271" ht="12">
      <c r="E4271" s="317">
        <f>F4271*C4271</f>
        <v>0</v>
      </c>
    </row>
    <row r="4272" ht="12">
      <c r="E4272" s="317">
        <f>F4272*C4272</f>
        <v>0</v>
      </c>
    </row>
    <row r="4273" ht="12">
      <c r="E4273" s="317">
        <f>F4273*C4273</f>
        <v>0</v>
      </c>
    </row>
    <row r="4274" ht="12">
      <c r="E4274" s="317">
        <f>F4274*C4274</f>
        <v>0</v>
      </c>
    </row>
    <row r="4275" ht="12">
      <c r="E4275" s="317">
        <f>F4275*C4275</f>
        <v>0</v>
      </c>
    </row>
    <row r="4276" ht="12">
      <c r="E4276" s="317">
        <f>F4276*C4276</f>
        <v>0</v>
      </c>
    </row>
    <row r="4277" ht="12">
      <c r="E4277" s="317">
        <f>F4277*C4277</f>
        <v>0</v>
      </c>
    </row>
    <row r="4278" ht="12">
      <c r="E4278" s="317">
        <f>F4278*C4278</f>
        <v>0</v>
      </c>
    </row>
    <row r="4279" ht="12">
      <c r="E4279" s="317">
        <f>F4279*C4279</f>
        <v>0</v>
      </c>
    </row>
    <row r="4280" ht="12">
      <c r="E4280" s="317">
        <f>F4280*C4280</f>
        <v>0</v>
      </c>
    </row>
    <row r="4281" ht="12">
      <c r="E4281" s="317">
        <f>F4281*C4281</f>
        <v>0</v>
      </c>
    </row>
    <row r="4282" ht="12">
      <c r="E4282" s="317">
        <f>F4282*C4282</f>
        <v>0</v>
      </c>
    </row>
    <row r="4283" ht="12">
      <c r="E4283" s="317">
        <f>F4283*C4283</f>
        <v>0</v>
      </c>
    </row>
    <row r="4284" ht="12">
      <c r="E4284" s="317">
        <f>F4284*C4284</f>
        <v>0</v>
      </c>
    </row>
    <row r="4285" ht="12">
      <c r="E4285" s="317">
        <f>F4285*C4285</f>
        <v>0</v>
      </c>
    </row>
    <row r="4286" ht="12">
      <c r="E4286" s="317">
        <f>F4286*C4286</f>
        <v>0</v>
      </c>
    </row>
    <row r="4287" ht="12">
      <c r="E4287" s="317">
        <f>F4287*C4287</f>
        <v>0</v>
      </c>
    </row>
    <row r="4288" ht="12">
      <c r="E4288" s="317">
        <f>F4288*C4288</f>
        <v>0</v>
      </c>
    </row>
    <row r="4289" ht="12">
      <c r="E4289" s="317">
        <f>F4289*C4289</f>
        <v>0</v>
      </c>
    </row>
    <row r="4290" ht="12">
      <c r="E4290" s="317">
        <f>F4290*C4290</f>
        <v>0</v>
      </c>
    </row>
    <row r="4291" ht="12">
      <c r="E4291" s="317">
        <f>F4291*C4291</f>
        <v>0</v>
      </c>
    </row>
    <row r="4292" ht="12">
      <c r="E4292" s="317">
        <f>F4292*C4292</f>
        <v>0</v>
      </c>
    </row>
    <row r="4293" ht="12">
      <c r="E4293" s="317">
        <f>F4293*C4293</f>
        <v>0</v>
      </c>
    </row>
    <row r="4294" ht="12">
      <c r="E4294" s="317">
        <f>F4294*C4294</f>
        <v>0</v>
      </c>
    </row>
    <row r="4295" ht="12">
      <c r="E4295" s="317">
        <f>F4295*C4295</f>
        <v>0</v>
      </c>
    </row>
    <row r="4296" ht="12">
      <c r="E4296" s="317">
        <f>F4296*C4296</f>
        <v>0</v>
      </c>
    </row>
    <row r="4297" ht="12">
      <c r="E4297" s="317">
        <f>F4297*C4297</f>
        <v>0</v>
      </c>
    </row>
    <row r="4298" ht="12">
      <c r="E4298" s="317">
        <f>F4298*C4298</f>
        <v>0</v>
      </c>
    </row>
    <row r="4299" ht="12">
      <c r="E4299" s="317">
        <f>F4299*C4299</f>
        <v>0</v>
      </c>
    </row>
    <row r="4300" ht="12">
      <c r="E4300" s="317">
        <f>F4300*C4300</f>
        <v>0</v>
      </c>
    </row>
    <row r="4301" ht="12">
      <c r="E4301" s="317">
        <f>F4301*C4301</f>
        <v>0</v>
      </c>
    </row>
    <row r="4302" ht="12">
      <c r="E4302" s="317">
        <f>F4302*C4302</f>
        <v>0</v>
      </c>
    </row>
    <row r="4303" ht="12">
      <c r="E4303" s="317">
        <f>F4303*C4303</f>
        <v>0</v>
      </c>
    </row>
    <row r="4304" ht="12">
      <c r="E4304" s="317">
        <f>F4304*C4304</f>
        <v>0</v>
      </c>
    </row>
    <row r="4305" ht="12">
      <c r="E4305" s="317">
        <f>F4305*C4305</f>
        <v>0</v>
      </c>
    </row>
    <row r="4306" ht="12">
      <c r="E4306" s="317">
        <f>F4306*C4306</f>
        <v>0</v>
      </c>
    </row>
    <row r="4307" ht="12">
      <c r="E4307" s="317">
        <f>F4307*C4307</f>
        <v>0</v>
      </c>
    </row>
    <row r="4308" ht="12">
      <c r="E4308" s="317">
        <f>F4308*C4308</f>
        <v>0</v>
      </c>
    </row>
    <row r="4309" ht="12">
      <c r="E4309" s="317">
        <f>F4309*C4309</f>
        <v>0</v>
      </c>
    </row>
    <row r="4310" ht="12">
      <c r="E4310" s="317">
        <f>F4310*C4310</f>
        <v>0</v>
      </c>
    </row>
    <row r="4311" ht="12">
      <c r="E4311" s="317">
        <f>F4311*C4311</f>
        <v>0</v>
      </c>
    </row>
    <row r="4312" ht="12">
      <c r="E4312" s="317">
        <f>F4312*C4312</f>
        <v>0</v>
      </c>
    </row>
    <row r="4313" ht="12">
      <c r="E4313" s="317">
        <f>F4313*C4313</f>
        <v>0</v>
      </c>
    </row>
    <row r="4314" ht="12">
      <c r="E4314" s="317">
        <f>F4314*C4314</f>
        <v>0</v>
      </c>
    </row>
    <row r="4315" ht="12">
      <c r="E4315" s="317">
        <f>F4315*C4315</f>
        <v>0</v>
      </c>
    </row>
    <row r="4316" ht="12">
      <c r="E4316" s="317">
        <f>F4316*C4316</f>
        <v>0</v>
      </c>
    </row>
    <row r="4317" ht="12">
      <c r="E4317" s="317">
        <f>F4317*C4317</f>
        <v>0</v>
      </c>
    </row>
    <row r="4318" ht="12">
      <c r="E4318" s="317">
        <f>F4318*C4318</f>
        <v>0</v>
      </c>
    </row>
    <row r="4319" ht="12">
      <c r="E4319" s="317">
        <f>F4319*C4319</f>
        <v>0</v>
      </c>
    </row>
    <row r="4320" ht="12">
      <c r="E4320" s="317">
        <f>F4320*C4320</f>
        <v>0</v>
      </c>
    </row>
    <row r="4321" ht="12">
      <c r="E4321" s="317">
        <f>F4321*C4321</f>
        <v>0</v>
      </c>
    </row>
    <row r="4322" ht="12">
      <c r="E4322" s="317">
        <f>F4322*C4322</f>
        <v>0</v>
      </c>
    </row>
    <row r="4323" ht="12">
      <c r="E4323" s="317">
        <f>F4323*C4323</f>
        <v>0</v>
      </c>
    </row>
    <row r="4324" ht="12">
      <c r="E4324" s="317">
        <f>F4324*C4324</f>
        <v>0</v>
      </c>
    </row>
    <row r="4325" ht="12">
      <c r="E4325" s="317">
        <f>F4325*C4325</f>
        <v>0</v>
      </c>
    </row>
    <row r="4326" ht="12">
      <c r="E4326" s="317">
        <f>F4326*C4326</f>
        <v>0</v>
      </c>
    </row>
    <row r="4327" ht="12">
      <c r="E4327" s="317">
        <f>F4327*C4327</f>
        <v>0</v>
      </c>
    </row>
    <row r="4328" ht="12">
      <c r="E4328" s="317">
        <f>F4328*C4328</f>
        <v>0</v>
      </c>
    </row>
    <row r="4329" ht="12">
      <c r="E4329" s="317">
        <f>F4329*C4329</f>
        <v>0</v>
      </c>
    </row>
    <row r="4330" ht="12">
      <c r="E4330" s="317">
        <f>F4330*C4330</f>
        <v>0</v>
      </c>
    </row>
    <row r="4331" ht="12">
      <c r="E4331" s="317">
        <f>F4331*C4331</f>
        <v>0</v>
      </c>
    </row>
    <row r="4332" ht="12">
      <c r="E4332" s="317">
        <f>F4332*C4332</f>
        <v>0</v>
      </c>
    </row>
    <row r="4333" ht="12">
      <c r="E4333" s="317">
        <f>F4333*C4333</f>
        <v>0</v>
      </c>
    </row>
    <row r="4334" ht="12">
      <c r="E4334" s="317">
        <f>F4334*C4334</f>
        <v>0</v>
      </c>
    </row>
    <row r="4335" ht="12">
      <c r="E4335" s="317">
        <f>F4335*C4335</f>
        <v>0</v>
      </c>
    </row>
    <row r="4336" ht="12">
      <c r="E4336" s="317">
        <f>F4336*C4336</f>
        <v>0</v>
      </c>
    </row>
    <row r="4337" ht="12">
      <c r="E4337" s="317">
        <f>F4337*C4337</f>
        <v>0</v>
      </c>
    </row>
    <row r="4338" ht="12">
      <c r="E4338" s="317">
        <f>F4338*C4338</f>
        <v>0</v>
      </c>
    </row>
    <row r="4339" ht="12">
      <c r="E4339" s="317">
        <f>F4339*C4339</f>
        <v>0</v>
      </c>
    </row>
    <row r="4340" ht="12">
      <c r="E4340" s="317">
        <f>F4340*C4340</f>
        <v>0</v>
      </c>
    </row>
    <row r="4341" ht="12">
      <c r="E4341" s="317">
        <f>F4341*C4341</f>
        <v>0</v>
      </c>
    </row>
    <row r="4342" ht="12">
      <c r="E4342" s="317">
        <f>F4342*C4342</f>
        <v>0</v>
      </c>
    </row>
    <row r="4343" ht="12">
      <c r="E4343" s="317">
        <f>F4343*C4343</f>
        <v>0</v>
      </c>
    </row>
    <row r="4344" ht="12">
      <c r="E4344" s="317">
        <f>F4344*C4344</f>
        <v>0</v>
      </c>
    </row>
    <row r="4345" ht="12">
      <c r="E4345" s="317">
        <f>F4345*C4345</f>
        <v>0</v>
      </c>
    </row>
    <row r="4346" ht="12">
      <c r="E4346" s="317">
        <f>F4346*C4346</f>
        <v>0</v>
      </c>
    </row>
    <row r="4347" ht="12">
      <c r="E4347" s="317">
        <f>F4347*C4347</f>
        <v>0</v>
      </c>
    </row>
    <row r="4348" ht="12">
      <c r="E4348" s="317">
        <f>F4348*C4348</f>
        <v>0</v>
      </c>
    </row>
    <row r="4349" ht="12">
      <c r="E4349" s="317">
        <f>F4349*C4349</f>
        <v>0</v>
      </c>
    </row>
    <row r="4350" ht="12">
      <c r="E4350" s="317">
        <f>F4350*C4350</f>
        <v>0</v>
      </c>
    </row>
    <row r="4351" ht="12">
      <c r="E4351" s="317">
        <f>F4351*C4351</f>
        <v>0</v>
      </c>
    </row>
    <row r="4352" ht="12">
      <c r="E4352" s="317">
        <f>F4352*C4352</f>
        <v>0</v>
      </c>
    </row>
    <row r="4353" ht="12">
      <c r="E4353" s="317">
        <f>F4353*C4353</f>
        <v>0</v>
      </c>
    </row>
    <row r="4354" ht="12">
      <c r="E4354" s="317">
        <f>F4354*C4354</f>
        <v>0</v>
      </c>
    </row>
    <row r="4355" ht="12">
      <c r="E4355" s="317">
        <f>F4355*C4355</f>
        <v>0</v>
      </c>
    </row>
    <row r="4356" ht="12">
      <c r="E4356" s="317">
        <f>F4356*C4356</f>
        <v>0</v>
      </c>
    </row>
    <row r="4357" ht="12">
      <c r="E4357" s="317">
        <f>F4357*C4357</f>
        <v>0</v>
      </c>
    </row>
    <row r="4358" ht="12">
      <c r="E4358" s="317">
        <f>F4358*C4358</f>
        <v>0</v>
      </c>
    </row>
    <row r="4359" ht="12">
      <c r="E4359" s="317">
        <f>F4359*C4359</f>
        <v>0</v>
      </c>
    </row>
    <row r="4360" ht="12">
      <c r="E4360" s="317">
        <f>F4360*C4360</f>
        <v>0</v>
      </c>
    </row>
    <row r="4361" ht="12">
      <c r="E4361" s="317">
        <f>F4361*C4361</f>
        <v>0</v>
      </c>
    </row>
    <row r="4362" ht="12">
      <c r="E4362" s="317">
        <f>F4362*C4362</f>
        <v>0</v>
      </c>
    </row>
    <row r="4363" ht="12">
      <c r="E4363" s="317">
        <f>F4363*C4363</f>
        <v>0</v>
      </c>
    </row>
    <row r="4364" ht="12">
      <c r="E4364" s="317">
        <f>F4364*C4364</f>
        <v>0</v>
      </c>
    </row>
    <row r="4365" ht="12">
      <c r="E4365" s="317">
        <f>F4365*C4365</f>
        <v>0</v>
      </c>
    </row>
    <row r="4366" ht="12">
      <c r="E4366" s="317">
        <f>F4366*C4366</f>
        <v>0</v>
      </c>
    </row>
    <row r="4367" ht="12">
      <c r="E4367" s="317">
        <f>F4367*C4367</f>
        <v>0</v>
      </c>
    </row>
    <row r="4368" ht="12">
      <c r="E4368" s="317">
        <f>F4368*C4368</f>
        <v>0</v>
      </c>
    </row>
    <row r="4369" ht="12">
      <c r="E4369" s="317">
        <f>F4369*C4369</f>
        <v>0</v>
      </c>
    </row>
    <row r="4370" ht="12">
      <c r="E4370" s="317">
        <f>F4370*C4370</f>
        <v>0</v>
      </c>
    </row>
    <row r="4371" ht="12">
      <c r="E4371" s="317">
        <f>F4371*C4371</f>
        <v>0</v>
      </c>
    </row>
    <row r="4372" ht="12">
      <c r="E4372" s="317">
        <f>F4372*C4372</f>
        <v>0</v>
      </c>
    </row>
    <row r="4373" ht="12">
      <c r="E4373" s="317">
        <f>F4373*C4373</f>
        <v>0</v>
      </c>
    </row>
    <row r="4374" ht="12">
      <c r="E4374" s="317">
        <f>F4374*C4374</f>
        <v>0</v>
      </c>
    </row>
    <row r="4375" ht="12">
      <c r="E4375" s="317">
        <f>F4375*C4375</f>
        <v>0</v>
      </c>
    </row>
    <row r="4376" ht="12">
      <c r="E4376" s="317">
        <f>F4376*C4376</f>
        <v>0</v>
      </c>
    </row>
    <row r="4377" ht="12">
      <c r="E4377" s="317">
        <f>F4377*C4377</f>
        <v>0</v>
      </c>
    </row>
    <row r="4378" ht="12">
      <c r="E4378" s="317">
        <f>F4378*C4378</f>
        <v>0</v>
      </c>
    </row>
    <row r="4379" ht="12">
      <c r="E4379" s="317">
        <f>F4379*C4379</f>
        <v>0</v>
      </c>
    </row>
    <row r="4380" ht="12">
      <c r="E4380" s="317">
        <f>F4380*C4380</f>
        <v>0</v>
      </c>
    </row>
    <row r="4381" ht="12">
      <c r="E4381" s="317">
        <f>F4381*C4381</f>
        <v>0</v>
      </c>
    </row>
    <row r="4382" ht="12">
      <c r="E4382" s="317">
        <f>F4382*C4382</f>
        <v>0</v>
      </c>
    </row>
    <row r="4383" ht="12">
      <c r="E4383" s="317">
        <f>F4383*C4383</f>
        <v>0</v>
      </c>
    </row>
    <row r="4384" ht="12">
      <c r="E4384" s="317">
        <f>F4384*C4384</f>
        <v>0</v>
      </c>
    </row>
    <row r="4385" ht="12">
      <c r="E4385" s="317">
        <f>F4385*C4385</f>
        <v>0</v>
      </c>
    </row>
    <row r="4386" ht="12">
      <c r="E4386" s="317">
        <f>F4386*C4386</f>
        <v>0</v>
      </c>
    </row>
    <row r="4387" ht="12">
      <c r="E4387" s="317">
        <f>F4387*C4387</f>
        <v>0</v>
      </c>
    </row>
    <row r="4388" ht="12">
      <c r="E4388" s="317">
        <f>F4388*C4388</f>
        <v>0</v>
      </c>
    </row>
    <row r="4389" ht="12">
      <c r="E4389" s="317">
        <f>F4389*C4389</f>
        <v>0</v>
      </c>
    </row>
    <row r="4390" ht="12">
      <c r="E4390" s="317">
        <f>F4390*C4390</f>
        <v>0</v>
      </c>
    </row>
    <row r="4391" ht="12">
      <c r="E4391" s="317">
        <f>F4391*C4391</f>
        <v>0</v>
      </c>
    </row>
    <row r="4392" ht="12">
      <c r="E4392" s="317">
        <f>F4392*C4392</f>
        <v>0</v>
      </c>
    </row>
    <row r="4393" ht="12">
      <c r="E4393" s="317">
        <f>F4393*C4393</f>
        <v>0</v>
      </c>
    </row>
    <row r="4394" ht="12">
      <c r="E4394" s="317">
        <f>F4394*C4394</f>
        <v>0</v>
      </c>
    </row>
    <row r="4395" ht="12">
      <c r="E4395" s="317">
        <f>F4395*C4395</f>
        <v>0</v>
      </c>
    </row>
    <row r="4396" ht="12">
      <c r="E4396" s="317">
        <f>F4396*C4396</f>
        <v>0</v>
      </c>
    </row>
    <row r="4397" ht="12">
      <c r="E4397" s="317">
        <f>F4397*C4397</f>
        <v>0</v>
      </c>
    </row>
    <row r="4398" ht="12">
      <c r="E4398" s="317">
        <f>F4398*C4398</f>
        <v>0</v>
      </c>
    </row>
    <row r="4399" ht="12">
      <c r="E4399" s="317">
        <f>F4399*C4399</f>
        <v>0</v>
      </c>
    </row>
    <row r="4400" ht="12">
      <c r="E4400" s="317">
        <f>F4400*C4400</f>
        <v>0</v>
      </c>
    </row>
    <row r="4401" ht="12">
      <c r="E4401" s="317">
        <f>F4401*C4401</f>
        <v>0</v>
      </c>
    </row>
    <row r="4402" ht="12">
      <c r="E4402" s="317">
        <f>F4402*C4402</f>
        <v>0</v>
      </c>
    </row>
    <row r="4403" ht="12">
      <c r="E4403" s="317">
        <f>F4403*C4403</f>
        <v>0</v>
      </c>
    </row>
    <row r="4404" ht="12">
      <c r="E4404" s="317">
        <f>F4404*C4404</f>
        <v>0</v>
      </c>
    </row>
    <row r="4405" ht="12">
      <c r="E4405" s="317">
        <f>F4405*C4405</f>
        <v>0</v>
      </c>
    </row>
    <row r="4406" ht="12">
      <c r="E4406" s="317">
        <f>F4406*C4406</f>
        <v>0</v>
      </c>
    </row>
    <row r="4407" ht="12">
      <c r="E4407" s="317">
        <f>F4407*C4407</f>
        <v>0</v>
      </c>
    </row>
    <row r="4408" ht="12">
      <c r="E4408" s="317">
        <f>F4408*C4408</f>
        <v>0</v>
      </c>
    </row>
    <row r="4409" ht="12">
      <c r="E4409" s="317">
        <f>F4409*C4409</f>
        <v>0</v>
      </c>
    </row>
    <row r="4410" ht="12">
      <c r="E4410" s="317">
        <f>F4410*C4410</f>
        <v>0</v>
      </c>
    </row>
    <row r="4411" ht="12">
      <c r="E4411" s="317">
        <f>F4411*C4411</f>
        <v>0</v>
      </c>
    </row>
    <row r="4412" ht="12">
      <c r="E4412" s="317">
        <f>F4412*C4412</f>
        <v>0</v>
      </c>
    </row>
    <row r="4413" ht="12">
      <c r="E4413" s="317">
        <f>F4413*C4413</f>
        <v>0</v>
      </c>
    </row>
    <row r="4414" ht="12">
      <c r="E4414" s="317">
        <f>F4414*C4414</f>
        <v>0</v>
      </c>
    </row>
    <row r="4415" ht="12">
      <c r="E4415" s="317">
        <f>F4415*C4415</f>
        <v>0</v>
      </c>
    </row>
    <row r="4416" ht="12">
      <c r="E4416" s="317">
        <f>F4416*C4416</f>
        <v>0</v>
      </c>
    </row>
    <row r="4417" ht="12">
      <c r="E4417" s="317">
        <f>F4417*C4417</f>
        <v>0</v>
      </c>
    </row>
    <row r="4418" ht="12">
      <c r="E4418" s="317">
        <f>F4418*C4418</f>
        <v>0</v>
      </c>
    </row>
    <row r="4419" ht="12">
      <c r="E4419" s="317">
        <f>F4419*C4419</f>
        <v>0</v>
      </c>
    </row>
    <row r="4420" ht="12">
      <c r="E4420" s="317">
        <f>F4420*C4420</f>
        <v>0</v>
      </c>
    </row>
    <row r="4421" ht="12">
      <c r="E4421" s="317">
        <f>F4421*C4421</f>
        <v>0</v>
      </c>
    </row>
    <row r="4422" ht="12">
      <c r="E4422" s="317">
        <f>F4422*C4422</f>
        <v>0</v>
      </c>
    </row>
    <row r="4423" ht="12">
      <c r="E4423" s="317">
        <f>F4423*C4423</f>
        <v>0</v>
      </c>
    </row>
    <row r="4424" ht="12">
      <c r="E4424" s="317">
        <f>F4424*C4424</f>
        <v>0</v>
      </c>
    </row>
    <row r="4425" ht="12">
      <c r="E4425" s="317">
        <f>F4425*C4425</f>
        <v>0</v>
      </c>
    </row>
    <row r="4426" ht="12">
      <c r="E4426" s="317">
        <f>F4426*C4426</f>
        <v>0</v>
      </c>
    </row>
    <row r="4427" ht="12">
      <c r="E4427" s="317">
        <f>F4427*C4427</f>
        <v>0</v>
      </c>
    </row>
    <row r="4428" ht="12">
      <c r="E4428" s="317">
        <f>F4428*C4428</f>
        <v>0</v>
      </c>
    </row>
    <row r="4429" ht="12">
      <c r="E4429" s="317">
        <f>F4429*C4429</f>
        <v>0</v>
      </c>
    </row>
    <row r="4430" ht="12">
      <c r="E4430" s="317">
        <f>F4430*C4430</f>
        <v>0</v>
      </c>
    </row>
    <row r="4431" ht="12">
      <c r="E4431" s="317">
        <f>F4431*C4431</f>
        <v>0</v>
      </c>
    </row>
    <row r="4432" ht="12">
      <c r="E4432" s="317">
        <f>F4432*C4432</f>
        <v>0</v>
      </c>
    </row>
    <row r="4433" ht="12">
      <c r="E4433" s="317">
        <f>F4433*C4433</f>
        <v>0</v>
      </c>
    </row>
    <row r="4434" ht="12">
      <c r="E4434" s="317">
        <f>F4434*C4434</f>
        <v>0</v>
      </c>
    </row>
    <row r="4435" ht="12">
      <c r="E4435" s="317">
        <f>F4435*C4435</f>
        <v>0</v>
      </c>
    </row>
    <row r="4436" ht="12">
      <c r="E4436" s="317">
        <f>F4436*C4436</f>
        <v>0</v>
      </c>
    </row>
    <row r="4437" ht="12">
      <c r="E4437" s="317">
        <f>F4437*C4437</f>
        <v>0</v>
      </c>
    </row>
    <row r="4438" ht="12">
      <c r="E4438" s="317">
        <f>F4438*C4438</f>
        <v>0</v>
      </c>
    </row>
    <row r="4439" ht="12">
      <c r="E4439" s="317">
        <f>F4439*C4439</f>
        <v>0</v>
      </c>
    </row>
    <row r="4440" ht="12">
      <c r="E4440" s="317">
        <f>F4440*C4440</f>
        <v>0</v>
      </c>
    </row>
    <row r="4441" ht="12">
      <c r="E4441" s="317">
        <f>F4441*C4441</f>
        <v>0</v>
      </c>
    </row>
    <row r="4442" ht="12">
      <c r="E4442" s="317">
        <f>F4442*C4442</f>
        <v>0</v>
      </c>
    </row>
    <row r="4443" ht="12">
      <c r="E4443" s="317">
        <f>F4443*C4443</f>
        <v>0</v>
      </c>
    </row>
    <row r="4444" ht="12">
      <c r="E4444" s="317">
        <f>F4444*C4444</f>
        <v>0</v>
      </c>
    </row>
    <row r="4445" ht="12">
      <c r="E4445" s="317">
        <f>F4445*C4445</f>
        <v>0</v>
      </c>
    </row>
    <row r="4446" ht="12">
      <c r="E4446" s="317">
        <f>F4446*C4446</f>
        <v>0</v>
      </c>
    </row>
    <row r="4447" ht="12">
      <c r="E4447" s="317">
        <f>F4447*C4447</f>
        <v>0</v>
      </c>
    </row>
    <row r="4448" ht="12">
      <c r="E4448" s="317">
        <f>F4448*C4448</f>
        <v>0</v>
      </c>
    </row>
    <row r="4449" ht="12">
      <c r="E4449" s="317">
        <f>F4449*C4449</f>
        <v>0</v>
      </c>
    </row>
    <row r="4450" ht="12">
      <c r="E4450" s="317">
        <f>F4450*C4450</f>
        <v>0</v>
      </c>
    </row>
    <row r="4451" ht="12">
      <c r="E4451" s="317">
        <f>F4451*C4451</f>
        <v>0</v>
      </c>
    </row>
    <row r="4452" ht="12">
      <c r="E4452" s="317">
        <f>F4452*C4452</f>
        <v>0</v>
      </c>
    </row>
    <row r="4453" ht="12">
      <c r="E4453" s="317">
        <f>F4453*C4453</f>
        <v>0</v>
      </c>
    </row>
    <row r="4454" ht="12">
      <c r="E4454" s="317">
        <f>F4454*C4454</f>
        <v>0</v>
      </c>
    </row>
    <row r="4455" ht="12">
      <c r="E4455" s="317">
        <f>F4455*C4455</f>
        <v>0</v>
      </c>
    </row>
    <row r="4456" ht="12">
      <c r="E4456" s="317">
        <f>F4456*C4456</f>
        <v>0</v>
      </c>
    </row>
    <row r="4457" ht="12">
      <c r="E4457" s="317">
        <f>F4457*C4457</f>
        <v>0</v>
      </c>
    </row>
    <row r="4458" ht="12">
      <c r="E4458" s="317">
        <f>F4458*C4458</f>
        <v>0</v>
      </c>
    </row>
    <row r="4459" ht="12">
      <c r="E4459" s="317">
        <f>F4459*C4459</f>
        <v>0</v>
      </c>
    </row>
    <row r="4460" ht="12">
      <c r="E4460" s="317">
        <f>F4460*C4460</f>
        <v>0</v>
      </c>
    </row>
    <row r="4461" ht="12">
      <c r="E4461" s="317">
        <f>F4461*C4461</f>
        <v>0</v>
      </c>
    </row>
    <row r="4462" ht="12">
      <c r="E4462" s="317">
        <f>F4462*C4462</f>
        <v>0</v>
      </c>
    </row>
    <row r="4463" ht="12">
      <c r="E4463" s="317">
        <f>F4463*C4463</f>
        <v>0</v>
      </c>
    </row>
    <row r="4464" ht="12">
      <c r="E4464" s="317">
        <f>F4464*C4464</f>
        <v>0</v>
      </c>
    </row>
    <row r="4465" ht="12">
      <c r="E4465" s="317">
        <f>F4465*C4465</f>
        <v>0</v>
      </c>
    </row>
    <row r="4466" ht="12">
      <c r="E4466" s="317">
        <f>F4466*C4466</f>
        <v>0</v>
      </c>
    </row>
    <row r="4467" ht="12">
      <c r="E4467" s="317">
        <f>F4467*C4467</f>
        <v>0</v>
      </c>
    </row>
    <row r="4468" ht="12">
      <c r="E4468" s="317">
        <f>F4468*C4468</f>
        <v>0</v>
      </c>
    </row>
    <row r="4469" ht="12">
      <c r="E4469" s="317">
        <f>F4469*C4469</f>
        <v>0</v>
      </c>
    </row>
    <row r="4470" ht="12">
      <c r="E4470" s="317">
        <f>F4470*C4470</f>
        <v>0</v>
      </c>
    </row>
    <row r="4471" ht="12">
      <c r="E4471" s="317">
        <f>F4471*C4471</f>
        <v>0</v>
      </c>
    </row>
    <row r="4472" ht="12">
      <c r="E4472" s="317">
        <f>F4472*C4472</f>
        <v>0</v>
      </c>
    </row>
    <row r="4473" ht="12">
      <c r="E4473" s="317">
        <f>F4473*C4473</f>
        <v>0</v>
      </c>
    </row>
    <row r="4474" ht="12">
      <c r="E4474" s="317">
        <f>F4474*C4474</f>
        <v>0</v>
      </c>
    </row>
    <row r="4475" ht="12">
      <c r="E4475" s="317">
        <f>F4475*C4475</f>
        <v>0</v>
      </c>
    </row>
    <row r="4476" ht="12">
      <c r="E4476" s="317">
        <f>F4476*C4476</f>
        <v>0</v>
      </c>
    </row>
    <row r="4477" ht="12">
      <c r="E4477" s="317">
        <f>F4477*C4477</f>
        <v>0</v>
      </c>
    </row>
    <row r="4478" ht="12">
      <c r="E4478" s="317">
        <f>F4478*C4478</f>
        <v>0</v>
      </c>
    </row>
    <row r="4479" ht="12">
      <c r="E4479" s="317">
        <f>F4479*C4479</f>
        <v>0</v>
      </c>
    </row>
    <row r="4480" ht="12">
      <c r="E4480" s="317">
        <f>F4480*C4480</f>
        <v>0</v>
      </c>
    </row>
    <row r="4481" ht="12">
      <c r="E4481" s="317">
        <f>F4481*C4481</f>
        <v>0</v>
      </c>
    </row>
    <row r="4482" ht="12">
      <c r="E4482" s="317">
        <f>F4482*C4482</f>
        <v>0</v>
      </c>
    </row>
    <row r="4483" ht="12">
      <c r="E4483" s="317">
        <f>F4483*C4483</f>
        <v>0</v>
      </c>
    </row>
    <row r="4484" ht="12">
      <c r="E4484" s="317">
        <f>F4484*C4484</f>
        <v>0</v>
      </c>
    </row>
    <row r="4485" ht="12">
      <c r="E4485" s="317">
        <f>F4485*C4485</f>
        <v>0</v>
      </c>
    </row>
    <row r="4486" ht="12">
      <c r="E4486" s="317">
        <f>F4486*C4486</f>
        <v>0</v>
      </c>
    </row>
    <row r="4487" ht="12">
      <c r="E4487" s="317">
        <f>F4487*C4487</f>
        <v>0</v>
      </c>
    </row>
    <row r="4488" ht="12">
      <c r="E4488" s="317">
        <f>F4488*C4488</f>
        <v>0</v>
      </c>
    </row>
    <row r="4489" ht="12">
      <c r="E4489" s="317">
        <f>F4489*C4489</f>
        <v>0</v>
      </c>
    </row>
    <row r="4490" ht="12">
      <c r="E4490" s="317">
        <f>F4490*C4490</f>
        <v>0</v>
      </c>
    </row>
    <row r="4491" ht="12">
      <c r="E4491" s="317">
        <f>F4491*C4491</f>
        <v>0</v>
      </c>
    </row>
    <row r="4492" ht="12">
      <c r="E4492" s="317">
        <f>F4492*C4492</f>
        <v>0</v>
      </c>
    </row>
    <row r="4493" ht="12">
      <c r="E4493" s="317">
        <f>F4493*C4493</f>
        <v>0</v>
      </c>
    </row>
    <row r="4494" ht="12">
      <c r="E4494" s="317">
        <f>F4494*C4494</f>
        <v>0</v>
      </c>
    </row>
    <row r="4495" ht="12">
      <c r="E4495" s="317">
        <f>F4495*C4495</f>
        <v>0</v>
      </c>
    </row>
    <row r="4496" ht="12">
      <c r="E4496" s="317">
        <f>F4496*C4496</f>
        <v>0</v>
      </c>
    </row>
    <row r="4497" ht="12">
      <c r="E4497" s="317">
        <f>F4497*C4497</f>
        <v>0</v>
      </c>
    </row>
    <row r="4498" ht="12">
      <c r="E4498" s="317">
        <f>F4498*C4498</f>
        <v>0</v>
      </c>
    </row>
    <row r="4499" ht="12">
      <c r="E4499" s="317">
        <f>F4499*C4499</f>
        <v>0</v>
      </c>
    </row>
    <row r="4500" ht="12">
      <c r="E4500" s="317">
        <f>F4500*C4500</f>
        <v>0</v>
      </c>
    </row>
    <row r="4501" ht="12">
      <c r="E4501" s="317">
        <f>F4501*C4501</f>
        <v>0</v>
      </c>
    </row>
    <row r="4502" ht="12">
      <c r="E4502" s="317">
        <f>F4502*C4502</f>
        <v>0</v>
      </c>
    </row>
    <row r="4503" ht="12">
      <c r="E4503" s="317">
        <f>F4503*C4503</f>
        <v>0</v>
      </c>
    </row>
    <row r="4504" ht="12">
      <c r="E4504" s="317">
        <f>F4504*C4504</f>
        <v>0</v>
      </c>
    </row>
    <row r="4505" ht="12">
      <c r="E4505" s="317">
        <f>F4505*C4505</f>
        <v>0</v>
      </c>
    </row>
    <row r="4506" ht="12">
      <c r="E4506" s="317">
        <f>F4506*C4506</f>
        <v>0</v>
      </c>
    </row>
    <row r="4507" ht="12">
      <c r="E4507" s="317">
        <f>F4507*C4507</f>
        <v>0</v>
      </c>
    </row>
    <row r="4508" ht="12">
      <c r="E4508" s="317">
        <f>F4508*C4508</f>
        <v>0</v>
      </c>
    </row>
    <row r="4509" ht="12">
      <c r="E4509" s="317">
        <f>F4509*C4509</f>
        <v>0</v>
      </c>
    </row>
    <row r="4510" ht="12">
      <c r="E4510" s="317">
        <f>F4510*C4510</f>
        <v>0</v>
      </c>
    </row>
    <row r="4511" ht="12">
      <c r="E4511" s="317">
        <f>F4511*C4511</f>
        <v>0</v>
      </c>
    </row>
    <row r="4512" ht="12">
      <c r="E4512" s="317">
        <f>F4512*C4512</f>
        <v>0</v>
      </c>
    </row>
    <row r="4513" ht="12">
      <c r="E4513" s="317">
        <f>F4513*C4513</f>
        <v>0</v>
      </c>
    </row>
    <row r="4514" ht="12">
      <c r="E4514" s="317">
        <f>F4514*C4514</f>
        <v>0</v>
      </c>
    </row>
    <row r="4515" ht="12">
      <c r="E4515" s="317">
        <f>F4515*C4515</f>
        <v>0</v>
      </c>
    </row>
    <row r="4516" ht="12">
      <c r="E4516" s="317">
        <f>F4516*C4516</f>
        <v>0</v>
      </c>
    </row>
    <row r="4517" ht="12">
      <c r="E4517" s="317">
        <f>F4517*C4517</f>
        <v>0</v>
      </c>
    </row>
    <row r="4518" ht="12">
      <c r="E4518" s="317">
        <f>F4518*C4518</f>
        <v>0</v>
      </c>
    </row>
    <row r="4519" ht="12">
      <c r="E4519" s="317">
        <f>F4519*C4519</f>
        <v>0</v>
      </c>
    </row>
    <row r="4520" ht="12">
      <c r="E4520" s="317">
        <f>F4520*C4520</f>
        <v>0</v>
      </c>
    </row>
    <row r="4521" ht="12">
      <c r="E4521" s="317">
        <f>F4521*C4521</f>
        <v>0</v>
      </c>
    </row>
    <row r="4522" ht="12">
      <c r="E4522" s="317">
        <f>F4522*C4522</f>
        <v>0</v>
      </c>
    </row>
    <row r="4523" ht="12">
      <c r="E4523" s="317">
        <f>F4523*C4523</f>
        <v>0</v>
      </c>
    </row>
    <row r="4524" ht="12">
      <c r="E4524" s="317">
        <f>F4524*C4524</f>
        <v>0</v>
      </c>
    </row>
    <row r="4525" ht="12">
      <c r="E4525" s="317">
        <f>F4525*C4525</f>
        <v>0</v>
      </c>
    </row>
    <row r="4526" ht="12">
      <c r="E4526" s="317">
        <f>F4526*C4526</f>
        <v>0</v>
      </c>
    </row>
    <row r="4527" ht="12">
      <c r="E4527" s="317">
        <f>F4527*C4527</f>
        <v>0</v>
      </c>
    </row>
    <row r="4528" ht="12">
      <c r="E4528" s="317">
        <f>F4528*C4528</f>
        <v>0</v>
      </c>
    </row>
    <row r="4529" ht="12">
      <c r="E4529" s="317">
        <f>F4529*C4529</f>
        <v>0</v>
      </c>
    </row>
    <row r="4530" ht="12">
      <c r="E4530" s="317">
        <f>F4530*C4530</f>
        <v>0</v>
      </c>
    </row>
    <row r="4531" ht="12">
      <c r="E4531" s="317">
        <f>F4531*C4531</f>
        <v>0</v>
      </c>
    </row>
    <row r="4532" ht="12">
      <c r="E4532" s="317">
        <f>F4532*C4532</f>
        <v>0</v>
      </c>
    </row>
    <row r="4533" ht="12">
      <c r="E4533" s="317">
        <f>F4533*C4533</f>
        <v>0</v>
      </c>
    </row>
    <row r="4534" ht="12">
      <c r="E4534" s="317">
        <f>F4534*C4534</f>
        <v>0</v>
      </c>
    </row>
    <row r="4535" ht="12">
      <c r="E4535" s="317">
        <f>F4535*C4535</f>
        <v>0</v>
      </c>
    </row>
    <row r="4536" ht="12">
      <c r="E4536" s="317">
        <f>F4536*C4536</f>
        <v>0</v>
      </c>
    </row>
    <row r="4537" ht="12">
      <c r="E4537" s="317">
        <f>F4537*C4537</f>
        <v>0</v>
      </c>
    </row>
    <row r="4538" ht="12">
      <c r="E4538" s="317">
        <f>F4538*C4538</f>
        <v>0</v>
      </c>
    </row>
    <row r="4539" ht="12">
      <c r="E4539" s="317">
        <f>F4539*C4539</f>
        <v>0</v>
      </c>
    </row>
    <row r="4540" ht="12">
      <c r="E4540" s="317">
        <f>F4540*C4540</f>
        <v>0</v>
      </c>
    </row>
    <row r="4541" ht="12">
      <c r="E4541" s="317">
        <f>F4541*C4541</f>
        <v>0</v>
      </c>
    </row>
    <row r="4542" ht="12">
      <c r="E4542" s="317">
        <f>F4542*C4542</f>
        <v>0</v>
      </c>
    </row>
    <row r="4543" ht="12">
      <c r="E4543" s="317">
        <f>F4543*C4543</f>
        <v>0</v>
      </c>
    </row>
    <row r="4544" ht="12">
      <c r="E4544" s="317">
        <f>F4544*C4544</f>
        <v>0</v>
      </c>
    </row>
    <row r="4545" ht="12">
      <c r="E4545" s="317">
        <f>F4545*C4545</f>
        <v>0</v>
      </c>
    </row>
    <row r="4546" ht="12">
      <c r="E4546" s="317">
        <f>F4546*C4546</f>
        <v>0</v>
      </c>
    </row>
    <row r="4547" ht="12">
      <c r="E4547" s="317">
        <f>F4547*C4547</f>
        <v>0</v>
      </c>
    </row>
    <row r="4548" ht="12">
      <c r="E4548" s="317">
        <f>F4548*C4548</f>
        <v>0</v>
      </c>
    </row>
    <row r="4549" ht="12">
      <c r="E4549" s="317">
        <f>F4549*C4549</f>
        <v>0</v>
      </c>
    </row>
    <row r="4550" ht="12">
      <c r="E4550" s="317">
        <f>F4550*C4550</f>
        <v>0</v>
      </c>
    </row>
    <row r="4551" ht="12">
      <c r="E4551" s="317">
        <f>F4551*C4551</f>
        <v>0</v>
      </c>
    </row>
    <row r="4552" ht="12">
      <c r="E4552" s="317">
        <f>F4552*C4552</f>
        <v>0</v>
      </c>
    </row>
    <row r="4553" ht="12">
      <c r="E4553" s="317">
        <f>F4553*C4553</f>
        <v>0</v>
      </c>
    </row>
    <row r="4554" ht="12">
      <c r="E4554" s="317">
        <f>F4554*C4554</f>
        <v>0</v>
      </c>
    </row>
    <row r="4555" ht="12">
      <c r="E4555" s="317">
        <f>F4555*C4555</f>
        <v>0</v>
      </c>
    </row>
    <row r="4556" ht="12">
      <c r="E4556" s="317">
        <f>F4556*C4556</f>
        <v>0</v>
      </c>
    </row>
    <row r="4557" ht="12">
      <c r="E4557" s="317">
        <f>F4557*C4557</f>
        <v>0</v>
      </c>
    </row>
    <row r="4558" ht="12">
      <c r="E4558" s="317">
        <f>F4558*C4558</f>
        <v>0</v>
      </c>
    </row>
    <row r="4559" ht="12">
      <c r="E4559" s="317">
        <f>F4559*C4559</f>
        <v>0</v>
      </c>
    </row>
    <row r="4560" ht="12">
      <c r="E4560" s="317">
        <f>F4560*C4560</f>
        <v>0</v>
      </c>
    </row>
    <row r="4561" ht="12">
      <c r="E4561" s="317">
        <f>F4561*C4561</f>
        <v>0</v>
      </c>
    </row>
    <row r="4562" ht="12">
      <c r="E4562" s="317">
        <f>F4562*C4562</f>
        <v>0</v>
      </c>
    </row>
    <row r="4563" ht="12">
      <c r="E4563" s="317">
        <f>F4563*C4563</f>
        <v>0</v>
      </c>
    </row>
    <row r="4564" ht="12">
      <c r="E4564" s="317">
        <f>F4564*C4564</f>
        <v>0</v>
      </c>
    </row>
    <row r="4565" ht="12">
      <c r="E4565" s="317">
        <f>F4565*C4565</f>
        <v>0</v>
      </c>
    </row>
    <row r="4566" ht="12">
      <c r="E4566" s="317">
        <f>F4566*C4566</f>
        <v>0</v>
      </c>
    </row>
    <row r="4567" ht="12">
      <c r="E4567" s="317">
        <f>F4567*C4567</f>
        <v>0</v>
      </c>
    </row>
    <row r="4568" ht="12">
      <c r="E4568" s="317">
        <f>F4568*C4568</f>
        <v>0</v>
      </c>
    </row>
    <row r="4569" ht="12">
      <c r="E4569" s="317">
        <f>F4569*C4569</f>
        <v>0</v>
      </c>
    </row>
    <row r="4570" ht="12">
      <c r="E4570" s="317">
        <f>F4570*C4570</f>
        <v>0</v>
      </c>
    </row>
    <row r="4571" ht="12">
      <c r="E4571" s="317">
        <f>F4571*C4571</f>
        <v>0</v>
      </c>
    </row>
    <row r="4572" ht="12">
      <c r="E4572" s="317">
        <f>F4572*C4572</f>
        <v>0</v>
      </c>
    </row>
    <row r="4573" ht="12">
      <c r="E4573" s="317">
        <f>F4573*C4573</f>
        <v>0</v>
      </c>
    </row>
    <row r="4574" ht="12">
      <c r="E4574" s="317">
        <f>F4574*C4574</f>
        <v>0</v>
      </c>
    </row>
    <row r="4575" ht="12">
      <c r="E4575" s="317">
        <f>F4575*C4575</f>
        <v>0</v>
      </c>
    </row>
    <row r="4576" ht="12">
      <c r="E4576" s="317">
        <f>F4576*C4576</f>
        <v>0</v>
      </c>
    </row>
    <row r="4577" ht="12">
      <c r="E4577" s="317">
        <f>F4577*C4577</f>
        <v>0</v>
      </c>
    </row>
    <row r="4578" ht="12">
      <c r="E4578" s="317">
        <f>F4578*C4578</f>
        <v>0</v>
      </c>
    </row>
    <row r="4579" ht="12">
      <c r="E4579" s="317">
        <f>F4579*C4579</f>
        <v>0</v>
      </c>
    </row>
    <row r="4580" ht="12">
      <c r="E4580" s="317">
        <f>F4580*C4580</f>
        <v>0</v>
      </c>
    </row>
    <row r="4581" ht="12">
      <c r="E4581" s="317">
        <f>F4581*C4581</f>
        <v>0</v>
      </c>
    </row>
    <row r="4582" ht="12">
      <c r="E4582" s="317">
        <f>F4582*C4582</f>
        <v>0</v>
      </c>
    </row>
    <row r="4583" ht="12">
      <c r="E4583" s="317">
        <f>F4583*C4583</f>
        <v>0</v>
      </c>
    </row>
    <row r="4584" ht="12">
      <c r="E4584" s="317">
        <f>F4584*C4584</f>
        <v>0</v>
      </c>
    </row>
    <row r="4585" ht="12">
      <c r="E4585" s="317">
        <f>F4585*C4585</f>
        <v>0</v>
      </c>
    </row>
    <row r="4586" ht="12">
      <c r="E4586" s="317">
        <f>F4586*C4586</f>
        <v>0</v>
      </c>
    </row>
    <row r="4587" ht="12">
      <c r="E4587" s="317">
        <f>F4587*C4587</f>
        <v>0</v>
      </c>
    </row>
    <row r="4588" ht="12">
      <c r="E4588" s="317">
        <f>F4588*C4588</f>
        <v>0</v>
      </c>
    </row>
    <row r="4589" ht="12">
      <c r="E4589" s="317">
        <f>F4589*C4589</f>
        <v>0</v>
      </c>
    </row>
    <row r="4590" ht="12">
      <c r="E4590" s="317">
        <f>F4590*C4590</f>
        <v>0</v>
      </c>
    </row>
    <row r="4591" ht="12">
      <c r="E4591" s="317">
        <f>F4591*C4591</f>
        <v>0</v>
      </c>
    </row>
    <row r="4592" ht="12">
      <c r="E4592" s="317">
        <f>F4592*C4592</f>
        <v>0</v>
      </c>
    </row>
    <row r="4593" ht="12">
      <c r="E4593" s="317">
        <f>F4593*C4593</f>
        <v>0</v>
      </c>
    </row>
    <row r="4594" ht="12">
      <c r="E4594" s="317">
        <f>F4594*C4594</f>
        <v>0</v>
      </c>
    </row>
    <row r="4595" ht="12">
      <c r="E4595" s="317">
        <f>F4595*C4595</f>
        <v>0</v>
      </c>
    </row>
    <row r="4596" ht="12">
      <c r="E4596" s="317">
        <f>F4596*C4596</f>
        <v>0</v>
      </c>
    </row>
    <row r="4597" ht="12">
      <c r="E4597" s="317">
        <f>F4597*C4597</f>
        <v>0</v>
      </c>
    </row>
    <row r="4598" ht="12">
      <c r="E4598" s="317">
        <f>F4598*C4598</f>
        <v>0</v>
      </c>
    </row>
    <row r="4599" ht="12">
      <c r="E4599" s="317">
        <f>F4599*C4599</f>
        <v>0</v>
      </c>
    </row>
    <row r="4600" ht="12">
      <c r="E4600" s="317">
        <f>F4600*C4600</f>
        <v>0</v>
      </c>
    </row>
    <row r="4601" ht="12">
      <c r="E4601" s="317">
        <f>F4601*C4601</f>
        <v>0</v>
      </c>
    </row>
    <row r="4602" ht="12">
      <c r="E4602" s="317">
        <f>F4602*C4602</f>
        <v>0</v>
      </c>
    </row>
    <row r="4603" ht="12">
      <c r="E4603" s="317">
        <f>F4603*C4603</f>
        <v>0</v>
      </c>
    </row>
    <row r="4604" ht="12">
      <c r="E4604" s="317">
        <f>F4604*C4604</f>
        <v>0</v>
      </c>
    </row>
    <row r="4605" ht="12">
      <c r="E4605" s="317">
        <f>F4605*C4605</f>
        <v>0</v>
      </c>
    </row>
    <row r="4606" ht="12">
      <c r="E4606" s="317">
        <f>F4606*C4606</f>
        <v>0</v>
      </c>
    </row>
    <row r="4607" ht="12">
      <c r="E4607" s="317">
        <f>F4607*C4607</f>
        <v>0</v>
      </c>
    </row>
    <row r="4608" ht="12">
      <c r="E4608" s="317">
        <f>F4608*C4608</f>
        <v>0</v>
      </c>
    </row>
    <row r="4609" ht="12">
      <c r="E4609" s="317">
        <f>F4609*C4609</f>
        <v>0</v>
      </c>
    </row>
    <row r="4610" ht="12">
      <c r="E4610" s="317">
        <f>F4610*C4610</f>
        <v>0</v>
      </c>
    </row>
    <row r="4611" ht="12">
      <c r="E4611" s="317">
        <f>F4611*C4611</f>
        <v>0</v>
      </c>
    </row>
    <row r="4612" ht="12">
      <c r="E4612" s="317">
        <f>F4612*C4612</f>
        <v>0</v>
      </c>
    </row>
    <row r="4613" ht="12">
      <c r="E4613" s="317">
        <f>F4613*C4613</f>
        <v>0</v>
      </c>
    </row>
    <row r="4614" ht="12">
      <c r="E4614" s="317">
        <f>F4614*C4614</f>
        <v>0</v>
      </c>
    </row>
    <row r="4615" ht="12">
      <c r="E4615" s="317">
        <f>F4615*C4615</f>
        <v>0</v>
      </c>
    </row>
    <row r="4616" ht="12">
      <c r="E4616" s="317">
        <f>F4616*C4616</f>
        <v>0</v>
      </c>
    </row>
    <row r="4617" ht="12">
      <c r="E4617" s="317">
        <f>F4617*C4617</f>
        <v>0</v>
      </c>
    </row>
    <row r="4618" ht="12">
      <c r="E4618" s="317">
        <f>F4618*C4618</f>
        <v>0</v>
      </c>
    </row>
    <row r="4619" ht="12">
      <c r="E4619" s="317">
        <f>F4619*C4619</f>
        <v>0</v>
      </c>
    </row>
    <row r="4620" ht="12">
      <c r="E4620" s="317">
        <f>F4620*C4620</f>
        <v>0</v>
      </c>
    </row>
    <row r="4621" ht="12">
      <c r="E4621" s="317">
        <f>F4621*C4621</f>
        <v>0</v>
      </c>
    </row>
    <row r="4622" ht="12">
      <c r="E4622" s="317">
        <f>F4622*C4622</f>
        <v>0</v>
      </c>
    </row>
    <row r="4623" ht="12">
      <c r="E4623" s="317">
        <f>F4623*C4623</f>
        <v>0</v>
      </c>
    </row>
    <row r="4624" ht="12">
      <c r="E4624" s="317">
        <f>F4624*C4624</f>
        <v>0</v>
      </c>
    </row>
    <row r="4625" ht="12">
      <c r="E4625" s="317">
        <f>F4625*C4625</f>
        <v>0</v>
      </c>
    </row>
    <row r="4626" ht="12">
      <c r="E4626" s="317">
        <f>F4626*C4626</f>
        <v>0</v>
      </c>
    </row>
    <row r="4627" ht="12">
      <c r="E4627" s="317">
        <f>F4627*C4627</f>
        <v>0</v>
      </c>
    </row>
    <row r="4628" ht="12">
      <c r="E4628" s="317">
        <f>F4628*C4628</f>
        <v>0</v>
      </c>
    </row>
    <row r="4629" ht="12">
      <c r="E4629" s="317">
        <f>F4629*C4629</f>
        <v>0</v>
      </c>
    </row>
    <row r="4630" ht="12">
      <c r="E4630" s="317">
        <f>F4630*C4630</f>
        <v>0</v>
      </c>
    </row>
    <row r="4631" ht="12">
      <c r="E4631" s="317">
        <f>F4631*C4631</f>
        <v>0</v>
      </c>
    </row>
    <row r="4632" ht="12">
      <c r="E4632" s="317">
        <f>F4632*C4632</f>
        <v>0</v>
      </c>
    </row>
    <row r="4633" ht="12">
      <c r="E4633" s="317">
        <f>F4633*C4633</f>
        <v>0</v>
      </c>
    </row>
    <row r="4634" ht="12">
      <c r="E4634" s="317">
        <f>F4634*C4634</f>
        <v>0</v>
      </c>
    </row>
    <row r="4635" ht="12">
      <c r="E4635" s="317">
        <f>F4635*C4635</f>
        <v>0</v>
      </c>
    </row>
    <row r="4636" ht="12">
      <c r="E4636" s="317">
        <f>F4636*C4636</f>
        <v>0</v>
      </c>
    </row>
    <row r="4637" ht="12">
      <c r="E4637" s="317">
        <f>F4637*C4637</f>
        <v>0</v>
      </c>
    </row>
    <row r="4638" ht="12">
      <c r="E4638" s="317">
        <f>F4638*C4638</f>
        <v>0</v>
      </c>
    </row>
    <row r="4639" ht="12">
      <c r="E4639" s="317">
        <f>F4639*C4639</f>
        <v>0</v>
      </c>
    </row>
    <row r="4640" ht="12">
      <c r="E4640" s="317">
        <f>F4640*C4640</f>
        <v>0</v>
      </c>
    </row>
    <row r="4641" ht="12">
      <c r="E4641" s="317">
        <f>F4641*C4641</f>
        <v>0</v>
      </c>
    </row>
    <row r="4642" ht="12">
      <c r="E4642" s="317">
        <f>F4642*C4642</f>
        <v>0</v>
      </c>
    </row>
    <row r="4643" ht="12">
      <c r="E4643" s="317">
        <f>F4643*C4643</f>
        <v>0</v>
      </c>
    </row>
    <row r="4644" ht="12">
      <c r="E4644" s="317">
        <f>F4644*C4644</f>
        <v>0</v>
      </c>
    </row>
    <row r="4645" ht="12">
      <c r="E4645" s="317">
        <f>F4645*C4645</f>
        <v>0</v>
      </c>
    </row>
    <row r="4646" ht="12">
      <c r="E4646" s="317">
        <f>F4646*C4646</f>
        <v>0</v>
      </c>
    </row>
    <row r="4647" ht="12">
      <c r="E4647" s="317">
        <f>F4647*C4647</f>
        <v>0</v>
      </c>
    </row>
    <row r="4648" ht="12">
      <c r="E4648" s="317">
        <f>F4648*C4648</f>
        <v>0</v>
      </c>
    </row>
    <row r="4649" ht="12">
      <c r="E4649" s="317">
        <f>F4649*C4649</f>
        <v>0</v>
      </c>
    </row>
    <row r="4650" ht="12">
      <c r="E4650" s="317">
        <f>F4650*C4650</f>
        <v>0</v>
      </c>
    </row>
    <row r="4651" ht="12">
      <c r="E4651" s="317">
        <f>F4651*C4651</f>
        <v>0</v>
      </c>
    </row>
    <row r="4652" ht="12">
      <c r="E4652" s="317">
        <f>F4652*C4652</f>
        <v>0</v>
      </c>
    </row>
    <row r="4653" ht="12">
      <c r="E4653" s="317">
        <f>F4653*C4653</f>
        <v>0</v>
      </c>
    </row>
    <row r="4654" ht="12">
      <c r="E4654" s="317">
        <f>F4654*C4654</f>
        <v>0</v>
      </c>
    </row>
    <row r="4655" ht="12">
      <c r="E4655" s="317">
        <f>F4655*C4655</f>
        <v>0</v>
      </c>
    </row>
    <row r="4656" ht="12">
      <c r="E4656" s="317">
        <f>F4656*C4656</f>
        <v>0</v>
      </c>
    </row>
    <row r="4657" ht="12">
      <c r="E4657" s="317">
        <f>F4657*C4657</f>
        <v>0</v>
      </c>
    </row>
    <row r="4658" ht="12">
      <c r="E4658" s="317">
        <f>F4658*C4658</f>
        <v>0</v>
      </c>
    </row>
    <row r="4659" ht="12">
      <c r="E4659" s="317">
        <f>F4659*C4659</f>
        <v>0</v>
      </c>
    </row>
    <row r="4660" ht="12">
      <c r="E4660" s="317">
        <f>F4660*C4660</f>
        <v>0</v>
      </c>
    </row>
    <row r="4661" ht="12">
      <c r="E4661" s="317">
        <f>F4661*C4661</f>
        <v>0</v>
      </c>
    </row>
    <row r="4662" ht="12">
      <c r="E4662" s="317">
        <f>F4662*C4662</f>
        <v>0</v>
      </c>
    </row>
    <row r="4663" ht="12">
      <c r="E4663" s="317">
        <f>F4663*C4663</f>
        <v>0</v>
      </c>
    </row>
    <row r="4664" ht="12">
      <c r="E4664" s="317">
        <f>F4664*C4664</f>
        <v>0</v>
      </c>
    </row>
    <row r="4665" ht="12">
      <c r="E4665" s="317">
        <f>F4665*C4665</f>
        <v>0</v>
      </c>
    </row>
    <row r="4666" ht="12">
      <c r="E4666" s="317">
        <f>F4666*C4666</f>
        <v>0</v>
      </c>
    </row>
    <row r="4667" ht="12">
      <c r="E4667" s="317">
        <f>F4667*C4667</f>
        <v>0</v>
      </c>
    </row>
    <row r="4668" ht="12">
      <c r="E4668" s="317">
        <f>F4668*C4668</f>
        <v>0</v>
      </c>
    </row>
    <row r="4669" ht="12">
      <c r="E4669" s="317">
        <f>F4669*C4669</f>
        <v>0</v>
      </c>
    </row>
    <row r="4670" ht="12">
      <c r="E4670" s="317">
        <f>F4670*C4670</f>
        <v>0</v>
      </c>
    </row>
    <row r="4671" ht="12">
      <c r="E4671" s="317">
        <f>F4671*C4671</f>
        <v>0</v>
      </c>
    </row>
    <row r="4672" ht="12">
      <c r="E4672" s="317">
        <f>F4672*C4672</f>
        <v>0</v>
      </c>
    </row>
    <row r="4673" ht="12">
      <c r="E4673" s="317">
        <f>F4673*C4673</f>
        <v>0</v>
      </c>
    </row>
    <row r="4674" ht="12">
      <c r="E4674" s="317">
        <f>F4674*C4674</f>
        <v>0</v>
      </c>
    </row>
    <row r="4675" ht="12">
      <c r="E4675" s="317">
        <f>F4675*C4675</f>
        <v>0</v>
      </c>
    </row>
    <row r="4676" ht="12">
      <c r="E4676" s="317">
        <f>F4676*C4676</f>
        <v>0</v>
      </c>
    </row>
    <row r="4677" ht="12">
      <c r="E4677" s="317">
        <f>F4677*C4677</f>
        <v>0</v>
      </c>
    </row>
    <row r="4678" ht="12">
      <c r="E4678" s="317">
        <f>F4678*C4678</f>
        <v>0</v>
      </c>
    </row>
    <row r="4679" ht="12">
      <c r="E4679" s="317">
        <f>F4679*C4679</f>
        <v>0</v>
      </c>
    </row>
    <row r="4680" ht="12">
      <c r="E4680" s="317">
        <f>F4680*C4680</f>
        <v>0</v>
      </c>
    </row>
    <row r="4681" ht="12">
      <c r="E4681" s="317">
        <f>F4681*C4681</f>
        <v>0</v>
      </c>
    </row>
    <row r="4682" ht="12">
      <c r="E4682" s="317">
        <f>F4682*C4682</f>
        <v>0</v>
      </c>
    </row>
    <row r="4683" ht="12">
      <c r="E4683" s="317">
        <f>F4683*C4683</f>
        <v>0</v>
      </c>
    </row>
    <row r="4684" ht="12">
      <c r="E4684" s="317">
        <f>F4684*C4684</f>
        <v>0</v>
      </c>
    </row>
    <row r="4685" ht="12">
      <c r="E4685" s="317">
        <f>F4685*C4685</f>
        <v>0</v>
      </c>
    </row>
    <row r="4686" ht="12">
      <c r="E4686" s="317">
        <f>F4686*C4686</f>
        <v>0</v>
      </c>
    </row>
    <row r="4687" ht="12">
      <c r="E4687" s="317">
        <f>F4687*C4687</f>
        <v>0</v>
      </c>
    </row>
    <row r="4688" ht="12">
      <c r="E4688" s="317">
        <f>F4688*C4688</f>
        <v>0</v>
      </c>
    </row>
    <row r="4689" ht="12">
      <c r="E4689" s="317">
        <f>F4689*C4689</f>
        <v>0</v>
      </c>
    </row>
    <row r="4690" ht="12">
      <c r="E4690" s="317">
        <f>F4690*C4690</f>
        <v>0</v>
      </c>
    </row>
    <row r="4691" ht="12">
      <c r="E4691" s="317">
        <f>F4691*C4691</f>
        <v>0</v>
      </c>
    </row>
    <row r="4692" ht="12">
      <c r="E4692" s="317">
        <f>F4692*C4692</f>
        <v>0</v>
      </c>
    </row>
    <row r="4693" ht="12">
      <c r="E4693" s="317">
        <f>F4693*C4693</f>
        <v>0</v>
      </c>
    </row>
    <row r="4694" ht="12">
      <c r="E4694" s="317">
        <f>F4694*C4694</f>
        <v>0</v>
      </c>
    </row>
    <row r="4695" ht="12">
      <c r="E4695" s="317">
        <f>F4695*C4695</f>
        <v>0</v>
      </c>
    </row>
    <row r="4696" ht="12">
      <c r="E4696" s="317">
        <f>F4696*C4696</f>
        <v>0</v>
      </c>
    </row>
    <row r="4697" ht="12">
      <c r="E4697" s="317">
        <f>F4697*C4697</f>
        <v>0</v>
      </c>
    </row>
    <row r="4698" ht="12">
      <c r="E4698" s="317">
        <f>F4698*C4698</f>
        <v>0</v>
      </c>
    </row>
    <row r="4699" ht="12">
      <c r="E4699" s="317">
        <f>F4699*C4699</f>
        <v>0</v>
      </c>
    </row>
    <row r="4700" ht="12">
      <c r="E4700" s="317">
        <f>F4700*C4700</f>
        <v>0</v>
      </c>
    </row>
    <row r="4701" ht="12">
      <c r="E4701" s="317">
        <f>F4701*C4701</f>
        <v>0</v>
      </c>
    </row>
    <row r="4702" ht="12">
      <c r="E4702" s="317">
        <f>F4702*C4702</f>
        <v>0</v>
      </c>
    </row>
    <row r="4703" ht="12">
      <c r="E4703" s="317">
        <f>F4703*C4703</f>
        <v>0</v>
      </c>
    </row>
    <row r="4704" ht="12">
      <c r="E4704" s="317">
        <f>F4704*C4704</f>
        <v>0</v>
      </c>
    </row>
    <row r="4705" ht="12">
      <c r="E4705" s="317">
        <f>F4705*C4705</f>
        <v>0</v>
      </c>
    </row>
    <row r="4706" ht="12">
      <c r="E4706" s="317">
        <f>F4706*C4706</f>
        <v>0</v>
      </c>
    </row>
    <row r="4707" ht="12">
      <c r="E4707" s="317">
        <f>F4707*C4707</f>
        <v>0</v>
      </c>
    </row>
    <row r="4708" ht="12">
      <c r="E4708" s="317">
        <f>F4708*C4708</f>
        <v>0</v>
      </c>
    </row>
    <row r="4709" ht="12">
      <c r="E4709" s="317">
        <f>F4709*C4709</f>
        <v>0</v>
      </c>
    </row>
    <row r="4710" ht="12">
      <c r="E4710" s="317">
        <f>F4710*C4710</f>
        <v>0</v>
      </c>
    </row>
    <row r="4711" ht="12">
      <c r="E4711" s="317">
        <f>F4711*C4711</f>
        <v>0</v>
      </c>
    </row>
    <row r="4712" ht="12">
      <c r="E4712" s="317">
        <f>F4712*C4712</f>
        <v>0</v>
      </c>
    </row>
    <row r="4713" ht="12">
      <c r="E4713" s="317">
        <f>F4713*C4713</f>
        <v>0</v>
      </c>
    </row>
    <row r="4714" ht="12">
      <c r="E4714" s="317">
        <f>F4714*C4714</f>
        <v>0</v>
      </c>
    </row>
    <row r="4715" ht="12">
      <c r="E4715" s="317">
        <f>F4715*C4715</f>
        <v>0</v>
      </c>
    </row>
    <row r="4716" ht="12">
      <c r="E4716" s="317">
        <f>F4716*C4716</f>
        <v>0</v>
      </c>
    </row>
    <row r="4717" ht="12">
      <c r="E4717" s="317">
        <f>F4717*C4717</f>
        <v>0</v>
      </c>
    </row>
    <row r="4718" ht="12">
      <c r="E4718" s="317">
        <f>F4718*C4718</f>
        <v>0</v>
      </c>
    </row>
    <row r="4719" ht="12">
      <c r="E4719" s="317">
        <f>F4719*C4719</f>
        <v>0</v>
      </c>
    </row>
    <row r="4720" ht="12">
      <c r="E4720" s="317">
        <f>F4720*C4720</f>
        <v>0</v>
      </c>
    </row>
    <row r="4721" ht="12">
      <c r="E4721" s="317">
        <f>F4721*C4721</f>
        <v>0</v>
      </c>
    </row>
    <row r="4722" ht="12">
      <c r="E4722" s="317">
        <f>F4722*C4722</f>
        <v>0</v>
      </c>
    </row>
    <row r="4723" ht="12">
      <c r="E4723" s="317">
        <f>F4723*C4723</f>
        <v>0</v>
      </c>
    </row>
    <row r="4724" ht="12">
      <c r="E4724" s="317">
        <f>F4724*C4724</f>
        <v>0</v>
      </c>
    </row>
    <row r="4725" ht="12">
      <c r="E4725" s="317">
        <f>F4725*C4725</f>
        <v>0</v>
      </c>
    </row>
    <row r="4726" ht="12">
      <c r="E4726" s="317">
        <f>F4726*C4726</f>
        <v>0</v>
      </c>
    </row>
    <row r="4727" ht="12">
      <c r="E4727" s="317">
        <f>F4727*C4727</f>
        <v>0</v>
      </c>
    </row>
    <row r="4728" ht="12">
      <c r="E4728" s="317">
        <f>F4728*C4728</f>
        <v>0</v>
      </c>
    </row>
    <row r="4729" ht="12">
      <c r="E4729" s="317">
        <f>F4729*C4729</f>
        <v>0</v>
      </c>
    </row>
    <row r="4730" ht="12">
      <c r="E4730" s="317">
        <f>F4730*C4730</f>
        <v>0</v>
      </c>
    </row>
    <row r="4731" ht="12">
      <c r="E4731" s="317">
        <f>F4731*C4731</f>
        <v>0</v>
      </c>
    </row>
    <row r="4732" ht="12">
      <c r="E4732" s="317">
        <f>F4732*C4732</f>
        <v>0</v>
      </c>
    </row>
    <row r="4733" ht="12">
      <c r="E4733" s="317">
        <f>F4733*C4733</f>
        <v>0</v>
      </c>
    </row>
    <row r="4734" ht="12">
      <c r="E4734" s="317">
        <f>F4734*C4734</f>
        <v>0</v>
      </c>
    </row>
    <row r="4735" ht="12">
      <c r="E4735" s="317">
        <f>F4735*C4735</f>
        <v>0</v>
      </c>
    </row>
    <row r="4736" ht="12">
      <c r="E4736" s="317">
        <f>F4736*C4736</f>
        <v>0</v>
      </c>
    </row>
    <row r="4737" ht="12">
      <c r="E4737" s="317">
        <f>F4737*C4737</f>
        <v>0</v>
      </c>
    </row>
    <row r="4738" ht="12">
      <c r="E4738" s="317">
        <f>F4738*C4738</f>
        <v>0</v>
      </c>
    </row>
    <row r="4739" ht="12">
      <c r="E4739" s="317">
        <f>F4739*C4739</f>
        <v>0</v>
      </c>
    </row>
    <row r="4740" ht="12">
      <c r="E4740" s="317">
        <f>F4740*C4740</f>
        <v>0</v>
      </c>
    </row>
    <row r="4741" ht="12">
      <c r="E4741" s="317">
        <f>F4741*C4741</f>
        <v>0</v>
      </c>
    </row>
    <row r="4742" ht="12">
      <c r="E4742" s="317">
        <f>F4742*C4742</f>
        <v>0</v>
      </c>
    </row>
    <row r="4743" ht="12">
      <c r="E4743" s="317">
        <f>F4743*C4743</f>
        <v>0</v>
      </c>
    </row>
    <row r="4744" ht="12">
      <c r="E4744" s="317">
        <f>F4744*C4744</f>
        <v>0</v>
      </c>
    </row>
    <row r="4745" ht="12">
      <c r="E4745" s="317">
        <f>F4745*C4745</f>
        <v>0</v>
      </c>
    </row>
    <row r="4746" ht="12">
      <c r="E4746" s="317">
        <f>F4746*C4746</f>
        <v>0</v>
      </c>
    </row>
    <row r="4747" ht="12">
      <c r="E4747" s="317">
        <f>F4747*C4747</f>
        <v>0</v>
      </c>
    </row>
    <row r="4748" ht="12">
      <c r="E4748" s="317">
        <f>F4748*C4748</f>
        <v>0</v>
      </c>
    </row>
    <row r="4749" ht="12">
      <c r="E4749" s="317">
        <f>F4749*C4749</f>
        <v>0</v>
      </c>
    </row>
    <row r="4750" ht="12">
      <c r="E4750" s="317">
        <f>F4750*C4750</f>
        <v>0</v>
      </c>
    </row>
    <row r="4751" ht="12">
      <c r="E4751" s="317">
        <f>F4751*C4751</f>
        <v>0</v>
      </c>
    </row>
    <row r="4752" ht="12">
      <c r="E4752" s="317">
        <f>F4752*C4752</f>
        <v>0</v>
      </c>
    </row>
    <row r="4753" ht="12">
      <c r="E4753" s="317">
        <f>F4753*C4753</f>
        <v>0</v>
      </c>
    </row>
    <row r="4754" ht="12">
      <c r="E4754" s="317">
        <f>F4754*C4754</f>
        <v>0</v>
      </c>
    </row>
    <row r="4755" ht="12">
      <c r="E4755" s="317">
        <f>F4755*C4755</f>
        <v>0</v>
      </c>
    </row>
    <row r="4756" ht="12">
      <c r="E4756" s="317">
        <f>F4756*C4756</f>
        <v>0</v>
      </c>
    </row>
    <row r="4757" ht="12">
      <c r="E4757" s="317">
        <f>F4757*C4757</f>
        <v>0</v>
      </c>
    </row>
    <row r="4758" ht="12">
      <c r="E4758" s="317">
        <f>F4758*C4758</f>
        <v>0</v>
      </c>
    </row>
    <row r="4759" ht="12">
      <c r="E4759" s="317">
        <f>F4759*C4759</f>
        <v>0</v>
      </c>
    </row>
    <row r="4760" ht="12">
      <c r="E4760" s="317">
        <f>F4760*C4760</f>
        <v>0</v>
      </c>
    </row>
    <row r="4761" ht="12">
      <c r="E4761" s="317">
        <f>F4761*C4761</f>
        <v>0</v>
      </c>
    </row>
    <row r="4762" ht="12">
      <c r="E4762" s="317">
        <f>F4762*C4762</f>
        <v>0</v>
      </c>
    </row>
    <row r="4763" ht="12">
      <c r="E4763" s="317">
        <f>F4763*C4763</f>
        <v>0</v>
      </c>
    </row>
    <row r="4764" ht="12">
      <c r="E4764" s="317">
        <f>F4764*C4764</f>
        <v>0</v>
      </c>
    </row>
    <row r="4765" ht="12">
      <c r="E4765" s="317">
        <f>F4765*C4765</f>
        <v>0</v>
      </c>
    </row>
    <row r="4766" ht="12">
      <c r="E4766" s="317">
        <f>F4766*C4766</f>
        <v>0</v>
      </c>
    </row>
    <row r="4767" ht="12">
      <c r="E4767" s="317">
        <f>F4767*C4767</f>
        <v>0</v>
      </c>
    </row>
    <row r="4768" ht="12">
      <c r="E4768" s="317">
        <f>F4768*C4768</f>
        <v>0</v>
      </c>
    </row>
    <row r="4769" ht="12">
      <c r="E4769" s="317">
        <f>F4769*C4769</f>
        <v>0</v>
      </c>
    </row>
    <row r="4770" ht="12">
      <c r="E4770" s="317">
        <f>F4770*C4770</f>
        <v>0</v>
      </c>
    </row>
    <row r="4771" ht="12">
      <c r="E4771" s="317">
        <f>F4771*C4771</f>
        <v>0</v>
      </c>
    </row>
    <row r="4772" ht="12">
      <c r="E4772" s="317">
        <f>F4772*C4772</f>
        <v>0</v>
      </c>
    </row>
    <row r="4773" ht="12">
      <c r="E4773" s="317">
        <f>F4773*C4773</f>
        <v>0</v>
      </c>
    </row>
    <row r="4774" ht="12">
      <c r="E4774" s="317">
        <f>F4774*C4774</f>
        <v>0</v>
      </c>
    </row>
    <row r="4775" ht="12">
      <c r="E4775" s="317">
        <f>F4775*C4775</f>
        <v>0</v>
      </c>
    </row>
    <row r="4776" ht="12">
      <c r="E4776" s="317">
        <f>F4776*C4776</f>
        <v>0</v>
      </c>
    </row>
    <row r="4777" ht="12">
      <c r="E4777" s="317">
        <f>F4777*C4777</f>
        <v>0</v>
      </c>
    </row>
    <row r="4778" ht="12">
      <c r="E4778" s="317">
        <f>F4778*C4778</f>
        <v>0</v>
      </c>
    </row>
    <row r="4779" ht="12">
      <c r="E4779" s="317">
        <f>F4779*C4779</f>
        <v>0</v>
      </c>
    </row>
    <row r="4780" ht="12">
      <c r="E4780" s="317">
        <f>F4780*C4780</f>
        <v>0</v>
      </c>
    </row>
    <row r="4781" ht="12">
      <c r="E4781" s="317">
        <f>F4781*C4781</f>
        <v>0</v>
      </c>
    </row>
    <row r="4782" ht="12">
      <c r="E4782" s="317">
        <f>F4782*C4782</f>
        <v>0</v>
      </c>
    </row>
    <row r="4783" ht="12">
      <c r="E4783" s="317">
        <f>F4783*C4783</f>
        <v>0</v>
      </c>
    </row>
    <row r="4784" ht="12">
      <c r="E4784" s="317">
        <f>F4784*C4784</f>
        <v>0</v>
      </c>
    </row>
    <row r="4785" ht="12">
      <c r="E4785" s="317">
        <f>F4785*C4785</f>
        <v>0</v>
      </c>
    </row>
    <row r="4786" ht="12">
      <c r="E4786" s="317">
        <f>F4786*C4786</f>
        <v>0</v>
      </c>
    </row>
    <row r="4787" ht="12">
      <c r="E4787" s="317">
        <f>F4787*C4787</f>
        <v>0</v>
      </c>
    </row>
    <row r="4788" ht="12">
      <c r="E4788" s="317">
        <f>F4788*C4788</f>
        <v>0</v>
      </c>
    </row>
    <row r="4789" ht="12">
      <c r="E4789" s="317">
        <f>F4789*C4789</f>
        <v>0</v>
      </c>
    </row>
    <row r="4790" ht="12">
      <c r="E4790" s="317">
        <f>F4790*C4790</f>
        <v>0</v>
      </c>
    </row>
    <row r="4791" ht="12">
      <c r="E4791" s="317">
        <f>F4791*C4791</f>
        <v>0</v>
      </c>
    </row>
    <row r="4792" ht="12">
      <c r="E4792" s="317">
        <f>F4792*C4792</f>
        <v>0</v>
      </c>
    </row>
    <row r="4793" ht="12">
      <c r="E4793" s="317">
        <f>F4793*C4793</f>
        <v>0</v>
      </c>
    </row>
    <row r="4794" ht="12">
      <c r="E4794" s="317">
        <f>F4794*C4794</f>
        <v>0</v>
      </c>
    </row>
    <row r="4795" ht="12">
      <c r="E4795" s="317">
        <f>F4795*C4795</f>
        <v>0</v>
      </c>
    </row>
    <row r="4796" ht="12">
      <c r="E4796" s="317">
        <f>F4796*C4796</f>
        <v>0</v>
      </c>
    </row>
    <row r="4797" ht="12">
      <c r="E4797" s="317">
        <f>F4797*C4797</f>
        <v>0</v>
      </c>
    </row>
    <row r="4798" ht="12">
      <c r="E4798" s="317">
        <f>F4798*C4798</f>
        <v>0</v>
      </c>
    </row>
    <row r="4799" ht="12">
      <c r="E4799" s="317">
        <f>F4799*C4799</f>
        <v>0</v>
      </c>
    </row>
    <row r="4800" ht="12">
      <c r="E4800" s="317">
        <f>F4800*C4800</f>
        <v>0</v>
      </c>
    </row>
    <row r="4801" ht="12">
      <c r="E4801" s="317">
        <f>F4801*C4801</f>
        <v>0</v>
      </c>
    </row>
    <row r="4802" ht="12">
      <c r="E4802" s="317">
        <f>F4802*C4802</f>
        <v>0</v>
      </c>
    </row>
    <row r="4803" ht="12">
      <c r="E4803" s="317">
        <f>F4803*C4803</f>
        <v>0</v>
      </c>
    </row>
    <row r="4804" ht="12">
      <c r="E4804" s="317">
        <f>F4804*C4804</f>
        <v>0</v>
      </c>
    </row>
    <row r="4805" ht="12">
      <c r="E4805" s="317">
        <f>F4805*C4805</f>
        <v>0</v>
      </c>
    </row>
    <row r="4806" ht="12">
      <c r="E4806" s="317">
        <f>F4806*C4806</f>
        <v>0</v>
      </c>
    </row>
    <row r="4807" ht="12">
      <c r="E4807" s="317">
        <f>F4807*C4807</f>
        <v>0</v>
      </c>
    </row>
    <row r="4808" ht="12">
      <c r="E4808" s="317">
        <f>F4808*C4808</f>
        <v>0</v>
      </c>
    </row>
    <row r="4809" ht="12">
      <c r="E4809" s="317">
        <f>F4809*C4809</f>
        <v>0</v>
      </c>
    </row>
    <row r="4810" ht="12">
      <c r="E4810" s="317">
        <f>F4810*C4810</f>
        <v>0</v>
      </c>
    </row>
    <row r="4811" ht="12">
      <c r="E4811" s="317">
        <f>F4811*C4811</f>
        <v>0</v>
      </c>
    </row>
    <row r="4812" ht="12">
      <c r="E4812" s="317">
        <f>F4812*C4812</f>
        <v>0</v>
      </c>
    </row>
    <row r="4813" ht="12">
      <c r="E4813" s="317">
        <f>F4813*C4813</f>
        <v>0</v>
      </c>
    </row>
    <row r="4814" ht="12">
      <c r="E4814" s="317">
        <f>F4814*C4814</f>
        <v>0</v>
      </c>
    </row>
    <row r="4815" ht="12">
      <c r="E4815" s="317">
        <f>F4815*C4815</f>
        <v>0</v>
      </c>
    </row>
    <row r="4816" ht="12">
      <c r="E4816" s="317">
        <f>F4816*C4816</f>
        <v>0</v>
      </c>
    </row>
    <row r="4817" ht="12">
      <c r="E4817" s="317">
        <f>F4817*C4817</f>
        <v>0</v>
      </c>
    </row>
    <row r="4818" ht="12">
      <c r="E4818" s="317">
        <f>F4818*C4818</f>
        <v>0</v>
      </c>
    </row>
    <row r="4819" ht="12">
      <c r="E4819" s="317">
        <f>F4819*C4819</f>
        <v>0</v>
      </c>
    </row>
    <row r="4820" ht="12">
      <c r="E4820" s="317">
        <f>F4820*C4820</f>
        <v>0</v>
      </c>
    </row>
    <row r="4821" ht="12">
      <c r="E4821" s="317">
        <f>F4821*C4821</f>
        <v>0</v>
      </c>
    </row>
    <row r="4822" ht="12">
      <c r="E4822" s="317">
        <f>F4822*C4822</f>
        <v>0</v>
      </c>
    </row>
    <row r="4823" ht="12">
      <c r="E4823" s="317">
        <f>F4823*C4823</f>
        <v>0</v>
      </c>
    </row>
    <row r="4824" ht="12">
      <c r="E4824" s="317">
        <f>F4824*C4824</f>
        <v>0</v>
      </c>
    </row>
    <row r="4825" ht="12">
      <c r="E4825" s="317">
        <f>F4825*C4825</f>
        <v>0</v>
      </c>
    </row>
    <row r="4826" ht="12">
      <c r="E4826" s="317">
        <f>F4826*C4826</f>
        <v>0</v>
      </c>
    </row>
    <row r="4827" ht="12">
      <c r="E4827" s="317">
        <f>F4827*C4827</f>
        <v>0</v>
      </c>
    </row>
    <row r="4828" ht="12">
      <c r="E4828" s="317">
        <f>F4828*C4828</f>
        <v>0</v>
      </c>
    </row>
    <row r="4829" ht="12">
      <c r="E4829" s="317">
        <f>F4829*C4829</f>
        <v>0</v>
      </c>
    </row>
    <row r="4830" ht="12">
      <c r="E4830" s="317">
        <f>F4830*C4830</f>
        <v>0</v>
      </c>
    </row>
    <row r="4831" ht="12">
      <c r="E4831" s="317">
        <f>F4831*C4831</f>
        <v>0</v>
      </c>
    </row>
    <row r="4832" ht="12">
      <c r="E4832" s="317">
        <f>F4832*C4832</f>
        <v>0</v>
      </c>
    </row>
    <row r="4833" ht="12">
      <c r="E4833" s="317">
        <f>F4833*C4833</f>
        <v>0</v>
      </c>
    </row>
    <row r="4834" ht="12">
      <c r="E4834" s="317">
        <f>F4834*C4834</f>
        <v>0</v>
      </c>
    </row>
    <row r="4835" ht="12">
      <c r="E4835" s="317">
        <f>F4835*C4835</f>
        <v>0</v>
      </c>
    </row>
    <row r="4836" ht="12">
      <c r="E4836" s="317">
        <f>F4836*C4836</f>
        <v>0</v>
      </c>
    </row>
    <row r="4837" ht="12">
      <c r="E4837" s="317">
        <f>F4837*C4837</f>
        <v>0</v>
      </c>
    </row>
    <row r="4838" ht="12">
      <c r="E4838" s="317">
        <f>F4838*C4838</f>
        <v>0</v>
      </c>
    </row>
    <row r="4839" ht="12">
      <c r="E4839" s="317">
        <f>F4839*C4839</f>
        <v>0</v>
      </c>
    </row>
    <row r="4840" ht="12">
      <c r="E4840" s="317">
        <f>F4840*C4840</f>
        <v>0</v>
      </c>
    </row>
    <row r="4841" ht="12">
      <c r="E4841" s="317">
        <f>F4841*C4841</f>
        <v>0</v>
      </c>
    </row>
    <row r="4842" ht="12">
      <c r="E4842" s="317">
        <f>F4842*C4842</f>
        <v>0</v>
      </c>
    </row>
    <row r="4843" ht="12">
      <c r="E4843" s="317">
        <f>F4843*C4843</f>
        <v>0</v>
      </c>
    </row>
    <row r="4844" ht="12">
      <c r="E4844" s="317">
        <f>F4844*C4844</f>
        <v>0</v>
      </c>
    </row>
    <row r="4845" ht="12">
      <c r="E4845" s="317">
        <f>F4845*C4845</f>
        <v>0</v>
      </c>
    </row>
    <row r="4846" ht="12">
      <c r="E4846" s="317">
        <f>F4846*C4846</f>
        <v>0</v>
      </c>
    </row>
    <row r="4847" ht="12">
      <c r="E4847" s="317">
        <f>F4847*C4847</f>
        <v>0</v>
      </c>
    </row>
    <row r="4848" ht="12">
      <c r="E4848" s="317">
        <f>F4848*C4848</f>
        <v>0</v>
      </c>
    </row>
    <row r="4849" ht="12">
      <c r="E4849" s="317">
        <f>F4849*C4849</f>
        <v>0</v>
      </c>
    </row>
    <row r="4850" ht="12">
      <c r="E4850" s="317">
        <f>F4850*C4850</f>
        <v>0</v>
      </c>
    </row>
    <row r="4851" ht="12">
      <c r="E4851" s="317">
        <f>F4851*C4851</f>
        <v>0</v>
      </c>
    </row>
    <row r="4852" ht="12">
      <c r="E4852" s="317">
        <f>F4852*C4852</f>
        <v>0</v>
      </c>
    </row>
    <row r="4853" ht="12">
      <c r="E4853" s="317">
        <f>F4853*C4853</f>
        <v>0</v>
      </c>
    </row>
    <row r="4854" ht="12">
      <c r="E4854" s="317">
        <f>F4854*C4854</f>
        <v>0</v>
      </c>
    </row>
    <row r="4855" ht="12">
      <c r="E4855" s="317">
        <f>F4855*C4855</f>
        <v>0</v>
      </c>
    </row>
    <row r="4856" ht="12">
      <c r="E4856" s="317">
        <f>F4856*C4856</f>
        <v>0</v>
      </c>
    </row>
    <row r="4857" ht="12">
      <c r="E4857" s="317">
        <f>F4857*C4857</f>
        <v>0</v>
      </c>
    </row>
    <row r="4858" ht="12">
      <c r="E4858" s="317">
        <f>F4858*C4858</f>
        <v>0</v>
      </c>
    </row>
    <row r="4859" ht="12">
      <c r="E4859" s="317">
        <f>F4859*C4859</f>
        <v>0</v>
      </c>
    </row>
    <row r="4860" ht="12">
      <c r="E4860" s="317">
        <f>F4860*C4860</f>
        <v>0</v>
      </c>
    </row>
    <row r="4861" ht="12">
      <c r="E4861" s="317">
        <f>F4861*C4861</f>
        <v>0</v>
      </c>
    </row>
    <row r="4862" ht="12">
      <c r="E4862" s="317">
        <f>F4862*C4862</f>
        <v>0</v>
      </c>
    </row>
    <row r="4863" ht="12">
      <c r="E4863" s="317">
        <f>F4863*C4863</f>
        <v>0</v>
      </c>
    </row>
    <row r="4864" ht="12">
      <c r="E4864" s="317">
        <f>F4864*C4864</f>
        <v>0</v>
      </c>
    </row>
    <row r="4865" ht="12">
      <c r="E4865" s="317">
        <f>F4865*C4865</f>
        <v>0</v>
      </c>
    </row>
    <row r="4866" ht="12">
      <c r="E4866" s="317">
        <f>F4866*C4866</f>
        <v>0</v>
      </c>
    </row>
    <row r="4867" ht="12">
      <c r="E4867" s="317">
        <f>F4867*C4867</f>
        <v>0</v>
      </c>
    </row>
    <row r="4868" ht="12">
      <c r="E4868" s="317">
        <f>F4868*C4868</f>
        <v>0</v>
      </c>
    </row>
    <row r="4869" ht="12">
      <c r="E4869" s="317">
        <f>F4869*C4869</f>
        <v>0</v>
      </c>
    </row>
    <row r="4870" ht="12">
      <c r="E4870" s="317">
        <f>F4870*C4870</f>
        <v>0</v>
      </c>
    </row>
    <row r="4871" ht="12">
      <c r="E4871" s="317">
        <f>F4871*C4871</f>
        <v>0</v>
      </c>
    </row>
    <row r="4872" ht="12">
      <c r="E4872" s="317">
        <f>F4872*C4872</f>
        <v>0</v>
      </c>
    </row>
    <row r="4873" ht="12">
      <c r="E4873" s="317">
        <f>F4873*C4873</f>
        <v>0</v>
      </c>
    </row>
    <row r="4874" ht="12">
      <c r="E4874" s="317">
        <f>F4874*C4874</f>
        <v>0</v>
      </c>
    </row>
    <row r="4875" ht="12">
      <c r="E4875" s="317">
        <f>F4875*C4875</f>
        <v>0</v>
      </c>
    </row>
    <row r="4876" ht="12">
      <c r="E4876" s="317">
        <f>F4876*C4876</f>
        <v>0</v>
      </c>
    </row>
    <row r="4877" ht="12">
      <c r="E4877" s="317">
        <f>F4877*C4877</f>
        <v>0</v>
      </c>
    </row>
    <row r="4878" ht="12">
      <c r="E4878" s="317">
        <f>F4878*C4878</f>
        <v>0</v>
      </c>
    </row>
    <row r="4879" ht="12">
      <c r="E4879" s="317">
        <f>F4879*C4879</f>
        <v>0</v>
      </c>
    </row>
    <row r="4880" ht="12">
      <c r="E4880" s="317">
        <f>F4880*C4880</f>
        <v>0</v>
      </c>
    </row>
    <row r="4881" ht="12">
      <c r="E4881" s="317">
        <f>F4881*C4881</f>
        <v>0</v>
      </c>
    </row>
    <row r="4882" ht="12">
      <c r="E4882" s="317">
        <f>F4882*C4882</f>
        <v>0</v>
      </c>
    </row>
    <row r="4883" ht="12">
      <c r="E4883" s="317">
        <f>F4883*C4883</f>
        <v>0</v>
      </c>
    </row>
    <row r="4884" ht="12">
      <c r="E4884" s="317">
        <f>F4884*C4884</f>
        <v>0</v>
      </c>
    </row>
    <row r="4885" ht="12">
      <c r="E4885" s="317">
        <f>F4885*C4885</f>
        <v>0</v>
      </c>
    </row>
    <row r="4886" ht="12">
      <c r="E4886" s="317">
        <f>F4886*C4886</f>
        <v>0</v>
      </c>
    </row>
    <row r="4887" ht="12">
      <c r="E4887" s="317">
        <f>F4887*C4887</f>
        <v>0</v>
      </c>
    </row>
    <row r="4888" ht="12">
      <c r="E4888" s="317">
        <f>F4888*C4888</f>
        <v>0</v>
      </c>
    </row>
    <row r="4889" ht="12">
      <c r="E4889" s="317">
        <f>F4889*C4889</f>
        <v>0</v>
      </c>
    </row>
    <row r="4890" ht="12">
      <c r="E4890" s="317">
        <f>F4890*C4890</f>
        <v>0</v>
      </c>
    </row>
    <row r="4891" ht="12">
      <c r="E4891" s="317">
        <f>F4891*C4891</f>
        <v>0</v>
      </c>
    </row>
    <row r="4892" ht="12">
      <c r="E4892" s="317">
        <f>F4892*C4892</f>
        <v>0</v>
      </c>
    </row>
    <row r="4893" ht="12">
      <c r="E4893" s="317">
        <f>F4893*C4893</f>
        <v>0</v>
      </c>
    </row>
    <row r="4894" ht="12">
      <c r="E4894" s="317">
        <f>F4894*C4894</f>
        <v>0</v>
      </c>
    </row>
    <row r="4895" ht="12">
      <c r="E4895" s="317">
        <f>F4895*C4895</f>
        <v>0</v>
      </c>
    </row>
    <row r="4896" ht="12">
      <c r="E4896" s="317">
        <f>F4896*C4896</f>
        <v>0</v>
      </c>
    </row>
    <row r="4897" ht="12">
      <c r="E4897" s="317">
        <f>F4897*C4897</f>
        <v>0</v>
      </c>
    </row>
    <row r="4898" ht="12">
      <c r="E4898" s="317">
        <f>F4898*C4898</f>
        <v>0</v>
      </c>
    </row>
    <row r="4899" ht="12">
      <c r="E4899" s="317">
        <f>F4899*C4899</f>
        <v>0</v>
      </c>
    </row>
    <row r="4900" ht="12">
      <c r="E4900" s="317">
        <f>F4900*C4900</f>
        <v>0</v>
      </c>
    </row>
    <row r="4901" ht="12">
      <c r="E4901" s="317">
        <f>F4901*C4901</f>
        <v>0</v>
      </c>
    </row>
    <row r="4902" ht="12">
      <c r="E4902" s="317">
        <f>F4902*C4902</f>
        <v>0</v>
      </c>
    </row>
    <row r="4903" ht="12">
      <c r="E4903" s="317">
        <f>F4903*C4903</f>
        <v>0</v>
      </c>
    </row>
    <row r="4904" ht="12">
      <c r="E4904" s="317">
        <f>F4904*C4904</f>
        <v>0</v>
      </c>
    </row>
    <row r="4905" ht="12">
      <c r="E4905" s="317">
        <f>F4905*C4905</f>
        <v>0</v>
      </c>
    </row>
    <row r="4906" ht="12">
      <c r="E4906" s="317">
        <f>F4906*C4906</f>
        <v>0</v>
      </c>
    </row>
    <row r="4907" ht="12">
      <c r="E4907" s="317">
        <f>F4907*C4907</f>
        <v>0</v>
      </c>
    </row>
    <row r="4908" ht="12">
      <c r="E4908" s="317">
        <f>F4908*C4908</f>
        <v>0</v>
      </c>
    </row>
    <row r="4909" ht="12">
      <c r="E4909" s="317">
        <f>F4909*C4909</f>
        <v>0</v>
      </c>
    </row>
    <row r="4910" ht="12">
      <c r="E4910" s="317">
        <f>F4910*C4910</f>
        <v>0</v>
      </c>
    </row>
    <row r="4911" ht="12">
      <c r="E4911" s="317">
        <f>F4911*C4911</f>
        <v>0</v>
      </c>
    </row>
    <row r="4912" ht="12">
      <c r="E4912" s="317">
        <f>F4912*C4912</f>
        <v>0</v>
      </c>
    </row>
    <row r="4913" ht="12">
      <c r="E4913" s="317">
        <f>F4913*C4913</f>
        <v>0</v>
      </c>
    </row>
    <row r="4914" ht="12">
      <c r="E4914" s="317">
        <f>F4914*C4914</f>
        <v>0</v>
      </c>
    </row>
    <row r="4915" ht="12">
      <c r="E4915" s="317">
        <f>F4915*C4915</f>
        <v>0</v>
      </c>
    </row>
    <row r="4916" ht="12">
      <c r="E4916" s="317">
        <f>F4916*C4916</f>
        <v>0</v>
      </c>
    </row>
    <row r="4917" ht="12">
      <c r="E4917" s="317">
        <f>F4917*C4917</f>
        <v>0</v>
      </c>
    </row>
    <row r="4918" ht="12">
      <c r="E4918" s="317">
        <f>F4918*C4918</f>
        <v>0</v>
      </c>
    </row>
    <row r="4919" ht="12">
      <c r="E4919" s="317">
        <f>F4919*C4919</f>
        <v>0</v>
      </c>
    </row>
    <row r="4920" ht="12">
      <c r="E4920" s="317">
        <f>F4920*C4920</f>
        <v>0</v>
      </c>
    </row>
    <row r="4921" ht="12">
      <c r="E4921" s="317">
        <f>F4921*C4921</f>
        <v>0</v>
      </c>
    </row>
    <row r="4922" ht="12">
      <c r="E4922" s="317">
        <f>F4922*C4922</f>
        <v>0</v>
      </c>
    </row>
    <row r="4923" ht="12">
      <c r="E4923" s="317">
        <f>F4923*C4923</f>
        <v>0</v>
      </c>
    </row>
    <row r="4924" ht="12">
      <c r="E4924" s="317">
        <f>F4924*C4924</f>
        <v>0</v>
      </c>
    </row>
    <row r="4925" ht="12">
      <c r="E4925" s="317">
        <f>F4925*C4925</f>
        <v>0</v>
      </c>
    </row>
    <row r="4926" ht="12">
      <c r="E4926" s="317">
        <f>F4926*C4926</f>
        <v>0</v>
      </c>
    </row>
    <row r="4927" ht="12">
      <c r="E4927" s="317">
        <f>F4927*C4927</f>
        <v>0</v>
      </c>
    </row>
    <row r="4928" ht="12">
      <c r="E4928" s="317">
        <f>F4928*C4928</f>
        <v>0</v>
      </c>
    </row>
    <row r="4929" ht="12">
      <c r="E4929" s="317">
        <f>F4929*C4929</f>
        <v>0</v>
      </c>
    </row>
    <row r="4930" ht="12">
      <c r="E4930" s="317">
        <f>F4930*C4930</f>
        <v>0</v>
      </c>
    </row>
    <row r="4931" ht="12">
      <c r="E4931" s="317">
        <f>F4931*C4931</f>
        <v>0</v>
      </c>
    </row>
    <row r="4932" ht="12">
      <c r="E4932" s="317">
        <f>F4932*C4932</f>
        <v>0</v>
      </c>
    </row>
    <row r="4933" ht="12">
      <c r="E4933" s="317">
        <f>F4933*C4933</f>
        <v>0</v>
      </c>
    </row>
    <row r="4934" ht="12">
      <c r="E4934" s="317">
        <f>F4934*C4934</f>
        <v>0</v>
      </c>
    </row>
    <row r="4935" ht="12">
      <c r="E4935" s="317">
        <f>F4935*C4935</f>
        <v>0</v>
      </c>
    </row>
    <row r="4936" ht="12">
      <c r="E4936" s="317">
        <f>F4936*C4936</f>
        <v>0</v>
      </c>
    </row>
    <row r="4937" ht="12">
      <c r="E4937" s="317">
        <f>F4937*C4937</f>
        <v>0</v>
      </c>
    </row>
    <row r="4938" ht="12">
      <c r="E4938" s="317">
        <f>F4938*C4938</f>
        <v>0</v>
      </c>
    </row>
    <row r="4939" ht="12">
      <c r="E4939" s="317">
        <f>F4939*C4939</f>
        <v>0</v>
      </c>
    </row>
    <row r="4940" ht="12">
      <c r="E4940" s="317">
        <f>F4940*C4940</f>
        <v>0</v>
      </c>
    </row>
    <row r="4941" ht="12">
      <c r="E4941" s="317">
        <f>F4941*C4941</f>
        <v>0</v>
      </c>
    </row>
    <row r="4942" ht="12">
      <c r="E4942" s="317">
        <f>F4942*C4942</f>
        <v>0</v>
      </c>
    </row>
    <row r="4943" ht="12">
      <c r="E4943" s="317">
        <f>F4943*C4943</f>
        <v>0</v>
      </c>
    </row>
    <row r="4944" ht="12">
      <c r="E4944" s="317">
        <f>F4944*C4944</f>
        <v>0</v>
      </c>
    </row>
    <row r="4945" ht="12">
      <c r="E4945" s="317">
        <f>F4945*C4945</f>
        <v>0</v>
      </c>
    </row>
    <row r="4946" ht="12">
      <c r="E4946" s="317">
        <f>F4946*C4946</f>
        <v>0</v>
      </c>
    </row>
    <row r="4947" ht="12">
      <c r="E4947" s="317">
        <f>F4947*C4947</f>
        <v>0</v>
      </c>
    </row>
    <row r="4948" ht="12">
      <c r="E4948" s="317">
        <f>F4948*C4948</f>
        <v>0</v>
      </c>
    </row>
    <row r="4949" ht="12">
      <c r="E4949" s="317">
        <f>F4949*C4949</f>
        <v>0</v>
      </c>
    </row>
    <row r="4950" ht="12">
      <c r="E4950" s="317">
        <f>F4950*C4950</f>
        <v>0</v>
      </c>
    </row>
    <row r="4951" ht="12">
      <c r="E4951" s="317">
        <f>F4951*C4951</f>
        <v>0</v>
      </c>
    </row>
    <row r="4952" ht="12">
      <c r="E4952" s="317">
        <f>F4952*C4952</f>
        <v>0</v>
      </c>
    </row>
    <row r="4953" ht="12">
      <c r="E4953" s="317">
        <f>F4953*C4953</f>
        <v>0</v>
      </c>
    </row>
    <row r="4954" ht="12">
      <c r="E4954" s="317">
        <f>F4954*C4954</f>
        <v>0</v>
      </c>
    </row>
    <row r="4955" ht="12">
      <c r="E4955" s="317">
        <f>F4955*C4955</f>
        <v>0</v>
      </c>
    </row>
    <row r="4956" ht="12">
      <c r="E4956" s="317">
        <f>F4956*C4956</f>
        <v>0</v>
      </c>
    </row>
    <row r="4957" ht="12">
      <c r="E4957" s="317">
        <f>F4957*C4957</f>
        <v>0</v>
      </c>
    </row>
    <row r="4958" ht="12">
      <c r="E4958" s="317">
        <f>F4958*C4958</f>
        <v>0</v>
      </c>
    </row>
    <row r="4959" ht="12">
      <c r="E4959" s="317">
        <f>F4959*C4959</f>
        <v>0</v>
      </c>
    </row>
    <row r="4960" ht="12">
      <c r="E4960" s="317">
        <f>F4960*C4960</f>
        <v>0</v>
      </c>
    </row>
    <row r="4961" ht="12">
      <c r="E4961" s="317">
        <f>F4961*C4961</f>
        <v>0</v>
      </c>
    </row>
    <row r="4962" ht="12">
      <c r="E4962" s="317">
        <f>F4962*C4962</f>
        <v>0</v>
      </c>
    </row>
    <row r="4963" ht="12">
      <c r="E4963" s="317">
        <f>F4963*C4963</f>
        <v>0</v>
      </c>
    </row>
    <row r="4964" ht="12">
      <c r="E4964" s="317">
        <f>F4964*C4964</f>
        <v>0</v>
      </c>
    </row>
    <row r="4965" ht="12">
      <c r="E4965" s="317">
        <f>F4965*C4965</f>
        <v>0</v>
      </c>
    </row>
    <row r="4966" ht="12">
      <c r="E4966" s="317">
        <f>F4966*C4966</f>
        <v>0</v>
      </c>
    </row>
    <row r="4967" ht="12">
      <c r="E4967" s="317">
        <f>F4967*C4967</f>
        <v>0</v>
      </c>
    </row>
    <row r="4968" ht="12">
      <c r="E4968" s="317">
        <f>F4968*C4968</f>
        <v>0</v>
      </c>
    </row>
    <row r="4969" ht="12">
      <c r="E4969" s="317">
        <f>F4969*C4969</f>
        <v>0</v>
      </c>
    </row>
    <row r="4970" ht="12">
      <c r="E4970" s="317">
        <f>F4970*C4970</f>
        <v>0</v>
      </c>
    </row>
    <row r="4971" ht="12">
      <c r="E4971" s="317">
        <f>F4971*C4971</f>
        <v>0</v>
      </c>
    </row>
    <row r="4972" ht="12">
      <c r="E4972" s="317">
        <f>F4972*C4972</f>
        <v>0</v>
      </c>
    </row>
    <row r="4973" ht="12">
      <c r="E4973" s="317">
        <f>F4973*C4973</f>
        <v>0</v>
      </c>
    </row>
    <row r="4974" ht="12">
      <c r="E4974" s="317">
        <f>F4974*C4974</f>
        <v>0</v>
      </c>
    </row>
    <row r="4975" ht="12">
      <c r="E4975" s="317">
        <f>F4975*C4975</f>
        <v>0</v>
      </c>
    </row>
    <row r="4976" ht="12">
      <c r="E4976" s="317">
        <f>F4976*C4976</f>
        <v>0</v>
      </c>
    </row>
    <row r="4977" ht="12">
      <c r="E4977" s="317">
        <f>F4977*C4977</f>
        <v>0</v>
      </c>
    </row>
    <row r="4978" ht="12">
      <c r="E4978" s="317">
        <f>F4978*C4978</f>
        <v>0</v>
      </c>
    </row>
    <row r="4979" ht="12">
      <c r="E4979" s="317">
        <f>F4979*C4979</f>
        <v>0</v>
      </c>
    </row>
    <row r="4980" ht="12">
      <c r="E4980" s="317">
        <f>F4980*C4980</f>
        <v>0</v>
      </c>
    </row>
    <row r="4981" ht="12">
      <c r="E4981" s="317">
        <f>F4981*C4981</f>
        <v>0</v>
      </c>
    </row>
    <row r="4982" ht="12">
      <c r="E4982" s="317">
        <f>F4982*C4982</f>
        <v>0</v>
      </c>
    </row>
    <row r="4983" ht="12">
      <c r="E4983" s="317">
        <f>F4983*C4983</f>
        <v>0</v>
      </c>
    </row>
    <row r="4984" ht="12">
      <c r="E4984" s="317">
        <f>F4984*C4984</f>
        <v>0</v>
      </c>
    </row>
    <row r="4985" ht="12">
      <c r="E4985" s="317">
        <f>F4985*C4985</f>
        <v>0</v>
      </c>
    </row>
    <row r="4986" ht="12">
      <c r="E4986" s="317">
        <f>F4986*C4986</f>
        <v>0</v>
      </c>
    </row>
    <row r="4987" ht="12">
      <c r="E4987" s="317">
        <f>F4987*C4987</f>
        <v>0</v>
      </c>
    </row>
    <row r="4988" ht="12">
      <c r="E4988" s="317">
        <f>F4988*C4988</f>
        <v>0</v>
      </c>
    </row>
    <row r="4989" ht="12">
      <c r="E4989" s="317">
        <f>F4989*C4989</f>
        <v>0</v>
      </c>
    </row>
    <row r="4990" ht="12">
      <c r="E4990" s="317">
        <f>F4990*C4990</f>
        <v>0</v>
      </c>
    </row>
    <row r="4991" ht="12">
      <c r="E4991" s="317">
        <f>F4991*C4991</f>
        <v>0</v>
      </c>
    </row>
    <row r="4992" ht="12">
      <c r="E4992" s="317">
        <f>F4992*C4992</f>
        <v>0</v>
      </c>
    </row>
    <row r="4993" ht="12">
      <c r="E4993" s="317">
        <f>F4993*C4993</f>
        <v>0</v>
      </c>
    </row>
    <row r="4994" ht="12">
      <c r="E4994" s="317">
        <f>F4994*C4994</f>
        <v>0</v>
      </c>
    </row>
    <row r="4995" ht="12">
      <c r="E4995" s="317">
        <f>F4995*C4995</f>
        <v>0</v>
      </c>
    </row>
    <row r="4996" ht="12">
      <c r="E4996" s="317">
        <f>F4996*C4996</f>
        <v>0</v>
      </c>
    </row>
    <row r="4997" ht="12">
      <c r="E4997" s="317">
        <f>F4997*C4997</f>
        <v>0</v>
      </c>
    </row>
    <row r="4998" ht="12">
      <c r="E4998" s="317">
        <f>F4998*C4998</f>
        <v>0</v>
      </c>
    </row>
    <row r="4999" ht="12">
      <c r="E4999" s="317">
        <f>F4999*C4999</f>
        <v>0</v>
      </c>
    </row>
    <row r="5000" ht="12">
      <c r="E5000" s="317">
        <f>F5000*C5000</f>
        <v>0</v>
      </c>
    </row>
    <row r="5001" ht="12">
      <c r="E5001" s="317">
        <f>F5001*C5001</f>
        <v>0</v>
      </c>
    </row>
    <row r="5002" ht="12">
      <c r="E5002" s="317">
        <f>F5002*C5002</f>
        <v>0</v>
      </c>
    </row>
    <row r="5003" ht="12">
      <c r="E5003" s="317">
        <f>F5003*C5003</f>
        <v>0</v>
      </c>
    </row>
    <row r="5004" ht="12">
      <c r="E5004" s="317">
        <f>F5004*C5004</f>
        <v>0</v>
      </c>
    </row>
    <row r="5005" ht="12">
      <c r="E5005" s="317">
        <f>F5005*C5005</f>
        <v>0</v>
      </c>
    </row>
    <row r="5006" ht="12">
      <c r="E5006" s="317">
        <f>F5006*C5006</f>
        <v>0</v>
      </c>
    </row>
    <row r="5007" ht="12">
      <c r="E5007" s="317">
        <f>F5007*C5007</f>
        <v>0</v>
      </c>
    </row>
    <row r="5008" ht="12">
      <c r="E5008" s="317">
        <f>F5008*C5008</f>
        <v>0</v>
      </c>
    </row>
    <row r="5009" ht="12">
      <c r="E5009" s="317">
        <f>F5009*C5009</f>
        <v>0</v>
      </c>
    </row>
    <row r="5010" ht="12">
      <c r="E5010" s="317">
        <f>F5010*C5010</f>
        <v>0</v>
      </c>
    </row>
    <row r="5011" ht="12">
      <c r="E5011" s="317">
        <f>F5011*C5011</f>
        <v>0</v>
      </c>
    </row>
    <row r="5012" ht="12">
      <c r="E5012" s="317">
        <f>F5012*C5012</f>
        <v>0</v>
      </c>
    </row>
    <row r="5013" ht="12">
      <c r="E5013" s="317">
        <f>F5013*C5013</f>
        <v>0</v>
      </c>
    </row>
    <row r="5014" ht="12">
      <c r="E5014" s="317">
        <f>F5014*C5014</f>
        <v>0</v>
      </c>
    </row>
    <row r="5015" ht="12">
      <c r="E5015" s="317">
        <f>F5015*C5015</f>
        <v>0</v>
      </c>
    </row>
    <row r="5016" ht="12">
      <c r="E5016" s="317">
        <f>F5016*C5016</f>
        <v>0</v>
      </c>
    </row>
    <row r="5017" ht="12">
      <c r="E5017" s="317">
        <f>F5017*C5017</f>
        <v>0</v>
      </c>
    </row>
    <row r="5018" ht="12">
      <c r="E5018" s="317">
        <f>F5018*C5018</f>
        <v>0</v>
      </c>
    </row>
    <row r="5019" ht="12">
      <c r="E5019" s="317">
        <f>F5019*C5019</f>
        <v>0</v>
      </c>
    </row>
    <row r="5020" ht="12">
      <c r="E5020" s="317">
        <f>F5020*C5020</f>
        <v>0</v>
      </c>
    </row>
    <row r="5021" ht="12">
      <c r="E5021" s="317">
        <f>F5021*C5021</f>
        <v>0</v>
      </c>
    </row>
    <row r="5022" ht="12">
      <c r="E5022" s="317">
        <f>F5022*C5022</f>
        <v>0</v>
      </c>
    </row>
    <row r="5023" ht="12">
      <c r="E5023" s="317">
        <f>F5023*C5023</f>
        <v>0</v>
      </c>
    </row>
    <row r="5024" ht="12">
      <c r="E5024" s="317">
        <f>F5024*C5024</f>
        <v>0</v>
      </c>
    </row>
    <row r="5025" ht="12">
      <c r="E5025" s="317">
        <f>F5025*C5025</f>
        <v>0</v>
      </c>
    </row>
    <row r="5026" ht="12">
      <c r="E5026" s="317">
        <f>F5026*C5026</f>
        <v>0</v>
      </c>
    </row>
    <row r="5027" ht="12">
      <c r="E5027" s="317">
        <f>F5027*C5027</f>
        <v>0</v>
      </c>
    </row>
    <row r="5028" ht="12">
      <c r="E5028" s="317">
        <f>F5028*C5028</f>
        <v>0</v>
      </c>
    </row>
    <row r="5029" ht="12">
      <c r="E5029" s="317">
        <f>F5029*C5029</f>
        <v>0</v>
      </c>
    </row>
    <row r="5030" ht="12">
      <c r="E5030" s="317">
        <f>F5030*C5030</f>
        <v>0</v>
      </c>
    </row>
    <row r="5031" ht="12">
      <c r="E5031" s="317">
        <f>F5031*C5031</f>
        <v>0</v>
      </c>
    </row>
    <row r="5032" ht="12">
      <c r="E5032" s="317">
        <f>F5032*C5032</f>
        <v>0</v>
      </c>
    </row>
    <row r="5033" ht="12">
      <c r="E5033" s="317">
        <f>F5033*C5033</f>
        <v>0</v>
      </c>
    </row>
    <row r="5034" ht="12">
      <c r="E5034" s="317">
        <f>F5034*C5034</f>
        <v>0</v>
      </c>
    </row>
    <row r="5035" ht="12">
      <c r="E5035" s="317">
        <f>F5035*C5035</f>
        <v>0</v>
      </c>
    </row>
    <row r="5036" ht="12">
      <c r="E5036" s="317">
        <f>F5036*C5036</f>
        <v>0</v>
      </c>
    </row>
    <row r="5037" ht="12">
      <c r="E5037" s="317">
        <f>F5037*C5037</f>
        <v>0</v>
      </c>
    </row>
    <row r="5038" ht="12">
      <c r="E5038" s="317">
        <f>F5038*C5038</f>
        <v>0</v>
      </c>
    </row>
    <row r="5039" ht="12">
      <c r="E5039" s="317">
        <f>F5039*C5039</f>
        <v>0</v>
      </c>
    </row>
    <row r="5040" ht="12">
      <c r="E5040" s="317">
        <f>F5040*C5040</f>
        <v>0</v>
      </c>
    </row>
    <row r="5041" ht="12">
      <c r="E5041" s="317">
        <f>F5041*C5041</f>
        <v>0</v>
      </c>
    </row>
    <row r="5042" ht="12">
      <c r="E5042" s="317">
        <f>F5042*C5042</f>
        <v>0</v>
      </c>
    </row>
    <row r="5043" ht="12">
      <c r="E5043" s="317">
        <f>F5043*C5043</f>
        <v>0</v>
      </c>
    </row>
    <row r="5044" ht="12">
      <c r="E5044" s="317">
        <f>F5044*C5044</f>
        <v>0</v>
      </c>
    </row>
    <row r="5045" ht="12">
      <c r="E5045" s="317">
        <f>F5045*C5045</f>
        <v>0</v>
      </c>
    </row>
    <row r="5046" ht="12">
      <c r="E5046" s="317">
        <f>F5046*C5046</f>
        <v>0</v>
      </c>
    </row>
    <row r="5047" ht="12">
      <c r="E5047" s="317">
        <f>F5047*C5047</f>
        <v>0</v>
      </c>
    </row>
    <row r="5048" ht="12">
      <c r="E5048" s="317">
        <f>F5048*C5048</f>
        <v>0</v>
      </c>
    </row>
    <row r="5049" ht="12">
      <c r="E5049" s="317">
        <f>F5049*C5049</f>
        <v>0</v>
      </c>
    </row>
    <row r="5050" ht="12">
      <c r="E5050" s="317">
        <f>F5050*C5050</f>
        <v>0</v>
      </c>
    </row>
    <row r="5051" ht="12">
      <c r="E5051" s="317">
        <f>F5051*C5051</f>
        <v>0</v>
      </c>
    </row>
    <row r="5052" ht="12">
      <c r="E5052" s="317">
        <f>F5052*C5052</f>
        <v>0</v>
      </c>
    </row>
    <row r="5053" ht="12">
      <c r="E5053" s="317">
        <f>F5053*C5053</f>
        <v>0</v>
      </c>
    </row>
    <row r="5054" ht="12">
      <c r="E5054" s="317">
        <f>F5054*C5054</f>
        <v>0</v>
      </c>
    </row>
    <row r="5055" ht="12">
      <c r="E5055" s="317">
        <f>F5055*C5055</f>
        <v>0</v>
      </c>
    </row>
    <row r="5056" ht="12">
      <c r="E5056" s="317">
        <f>F5056*C5056</f>
        <v>0</v>
      </c>
    </row>
    <row r="5057" ht="12">
      <c r="E5057" s="317">
        <f>F5057*C5057</f>
        <v>0</v>
      </c>
    </row>
    <row r="5058" ht="12">
      <c r="E5058" s="317">
        <f>F5058*C5058</f>
        <v>0</v>
      </c>
    </row>
    <row r="5059" ht="12">
      <c r="E5059" s="317">
        <f>F5059*C5059</f>
        <v>0</v>
      </c>
    </row>
    <row r="5060" ht="12">
      <c r="E5060" s="317">
        <f>F5060*C5060</f>
        <v>0</v>
      </c>
    </row>
    <row r="5061" ht="12">
      <c r="E5061" s="317">
        <f>F5061*C5061</f>
        <v>0</v>
      </c>
    </row>
    <row r="5062" ht="12">
      <c r="E5062" s="317">
        <f>F5062*C5062</f>
        <v>0</v>
      </c>
    </row>
    <row r="5063" ht="12">
      <c r="E5063" s="317">
        <f>F5063*C5063</f>
        <v>0</v>
      </c>
    </row>
    <row r="5064" ht="12">
      <c r="E5064" s="317">
        <f>F5064*C5064</f>
        <v>0</v>
      </c>
    </row>
    <row r="5065" ht="12">
      <c r="E5065" s="317">
        <f>F5065*C5065</f>
        <v>0</v>
      </c>
    </row>
    <row r="5066" ht="12">
      <c r="E5066" s="317">
        <f>F5066*C5066</f>
        <v>0</v>
      </c>
    </row>
    <row r="5067" ht="12">
      <c r="E5067" s="317">
        <f>F5067*C5067</f>
        <v>0</v>
      </c>
    </row>
    <row r="5068" ht="12">
      <c r="E5068" s="317">
        <f>F5068*C5068</f>
        <v>0</v>
      </c>
    </row>
    <row r="5069" ht="12">
      <c r="E5069" s="317">
        <f>F5069*C5069</f>
        <v>0</v>
      </c>
    </row>
    <row r="5070" ht="12">
      <c r="E5070" s="317">
        <f>F5070*C5070</f>
        <v>0</v>
      </c>
    </row>
    <row r="5071" ht="12">
      <c r="E5071" s="317">
        <f>F5071*C5071</f>
        <v>0</v>
      </c>
    </row>
    <row r="5072" ht="12">
      <c r="E5072" s="317">
        <f>F5072*C5072</f>
        <v>0</v>
      </c>
    </row>
    <row r="5073" ht="12">
      <c r="E5073" s="317">
        <f>F5073*C5073</f>
        <v>0</v>
      </c>
    </row>
    <row r="5074" ht="12">
      <c r="E5074" s="317">
        <f>F5074*C5074</f>
        <v>0</v>
      </c>
    </row>
    <row r="5075" ht="12">
      <c r="E5075" s="317">
        <f>F5075*C5075</f>
        <v>0</v>
      </c>
    </row>
    <row r="5076" ht="12">
      <c r="E5076" s="317">
        <f>F5076*C5076</f>
        <v>0</v>
      </c>
    </row>
    <row r="5077" ht="12">
      <c r="E5077" s="317">
        <f>F5077*C5077</f>
        <v>0</v>
      </c>
    </row>
    <row r="5078" ht="12">
      <c r="E5078" s="317">
        <f>F5078*C5078</f>
        <v>0</v>
      </c>
    </row>
    <row r="5079" ht="12">
      <c r="E5079" s="317">
        <f>F5079*C5079</f>
        <v>0</v>
      </c>
    </row>
    <row r="5080" ht="12">
      <c r="E5080" s="317">
        <f>F5080*C5080</f>
        <v>0</v>
      </c>
    </row>
    <row r="5081" ht="12">
      <c r="E5081" s="317">
        <f>F5081*C5081</f>
        <v>0</v>
      </c>
    </row>
    <row r="5082" ht="12">
      <c r="E5082" s="317">
        <f>F5082*C5082</f>
        <v>0</v>
      </c>
    </row>
    <row r="5083" ht="12">
      <c r="E5083" s="317">
        <f>F5083*C5083</f>
        <v>0</v>
      </c>
    </row>
    <row r="5084" ht="12">
      <c r="E5084" s="317">
        <f>F5084*C5084</f>
        <v>0</v>
      </c>
    </row>
    <row r="5085" ht="12">
      <c r="E5085" s="317">
        <f>F5085*C5085</f>
        <v>0</v>
      </c>
    </row>
    <row r="5086" ht="12">
      <c r="E5086" s="317">
        <f>F5086*C5086</f>
        <v>0</v>
      </c>
    </row>
    <row r="5087" ht="12">
      <c r="E5087" s="317">
        <f>F5087*C5087</f>
        <v>0</v>
      </c>
    </row>
    <row r="5088" ht="12">
      <c r="E5088" s="317">
        <f>F5088*C5088</f>
        <v>0</v>
      </c>
    </row>
    <row r="5089" ht="12">
      <c r="E5089" s="317">
        <f>F5089*C5089</f>
        <v>0</v>
      </c>
    </row>
    <row r="5090" ht="12">
      <c r="E5090" s="317">
        <f>F5090*C5090</f>
        <v>0</v>
      </c>
    </row>
    <row r="5091" ht="12">
      <c r="E5091" s="317">
        <f>F5091*C5091</f>
        <v>0</v>
      </c>
    </row>
    <row r="5092" ht="12">
      <c r="E5092" s="317">
        <f>F5092*C5092</f>
        <v>0</v>
      </c>
    </row>
    <row r="5093" ht="12">
      <c r="E5093" s="317">
        <f>F5093*C5093</f>
        <v>0</v>
      </c>
    </row>
    <row r="5094" ht="12">
      <c r="E5094" s="317">
        <f>F5094*C5094</f>
        <v>0</v>
      </c>
    </row>
    <row r="5095" ht="12">
      <c r="E5095" s="317">
        <f>F5095*C5095</f>
        <v>0</v>
      </c>
    </row>
    <row r="5096" ht="12">
      <c r="E5096" s="317">
        <f>F5096*C5096</f>
        <v>0</v>
      </c>
    </row>
    <row r="5097" ht="12">
      <c r="E5097" s="317">
        <f>F5097*C5097</f>
        <v>0</v>
      </c>
    </row>
    <row r="5098" ht="12">
      <c r="E5098" s="317">
        <f>F5098*C5098</f>
        <v>0</v>
      </c>
    </row>
    <row r="5099" ht="12">
      <c r="E5099" s="317">
        <f>F5099*C5099</f>
        <v>0</v>
      </c>
    </row>
    <row r="5100" ht="12">
      <c r="E5100" s="317">
        <f>F5100*C5100</f>
        <v>0</v>
      </c>
    </row>
    <row r="5101" ht="12">
      <c r="E5101" s="317">
        <f>F5101*C5101</f>
        <v>0</v>
      </c>
    </row>
    <row r="5102" ht="12">
      <c r="E5102" s="317">
        <f>F5102*C5102</f>
        <v>0</v>
      </c>
    </row>
    <row r="5103" ht="12">
      <c r="E5103" s="317">
        <f>F5103*C5103</f>
        <v>0</v>
      </c>
    </row>
    <row r="5104" ht="12">
      <c r="E5104" s="317">
        <f>F5104*C5104</f>
        <v>0</v>
      </c>
    </row>
    <row r="5105" ht="12">
      <c r="E5105" s="317">
        <f>F5105*C5105</f>
        <v>0</v>
      </c>
    </row>
    <row r="5106" ht="12">
      <c r="E5106" s="317">
        <f>F5106*C5106</f>
        <v>0</v>
      </c>
    </row>
    <row r="5107" ht="12">
      <c r="E5107" s="317">
        <f>F5107*C5107</f>
        <v>0</v>
      </c>
    </row>
    <row r="5108" ht="12">
      <c r="E5108" s="317">
        <f>F5108*C5108</f>
        <v>0</v>
      </c>
    </row>
    <row r="5109" ht="12">
      <c r="E5109" s="317">
        <f>F5109*C5109</f>
        <v>0</v>
      </c>
    </row>
    <row r="5110" ht="12">
      <c r="E5110" s="317">
        <f>F5110*C5110</f>
        <v>0</v>
      </c>
    </row>
    <row r="5111" ht="12">
      <c r="E5111" s="317">
        <f>F5111*C5111</f>
        <v>0</v>
      </c>
    </row>
    <row r="5112" ht="12">
      <c r="E5112" s="317">
        <f>F5112*C5112</f>
        <v>0</v>
      </c>
    </row>
    <row r="5113" ht="12">
      <c r="E5113" s="317">
        <f>F5113*C5113</f>
        <v>0</v>
      </c>
    </row>
    <row r="5114" ht="12">
      <c r="E5114" s="317">
        <f>F5114*C5114</f>
        <v>0</v>
      </c>
    </row>
    <row r="5115" ht="12">
      <c r="E5115" s="317">
        <f>F5115*C5115</f>
        <v>0</v>
      </c>
    </row>
    <row r="5116" ht="12">
      <c r="E5116" s="317">
        <f>F5116*C5116</f>
        <v>0</v>
      </c>
    </row>
    <row r="5117" ht="12">
      <c r="E5117" s="317">
        <f>F5117*C5117</f>
        <v>0</v>
      </c>
    </row>
    <row r="5118" ht="12">
      <c r="E5118" s="317">
        <f>F5118*C5118</f>
        <v>0</v>
      </c>
    </row>
    <row r="5119" ht="12">
      <c r="E5119" s="317">
        <f>F5119*C5119</f>
        <v>0</v>
      </c>
    </row>
    <row r="5120" ht="12">
      <c r="E5120" s="317">
        <f>F5120*C5120</f>
        <v>0</v>
      </c>
    </row>
    <row r="5121" ht="12">
      <c r="E5121" s="317">
        <f>F5121*C5121</f>
        <v>0</v>
      </c>
    </row>
    <row r="5122" ht="12">
      <c r="E5122" s="317">
        <f>F5122*C5122</f>
        <v>0</v>
      </c>
    </row>
    <row r="5123" ht="12">
      <c r="E5123" s="317">
        <f>F5123*C5123</f>
        <v>0</v>
      </c>
    </row>
    <row r="5124" ht="12">
      <c r="E5124" s="317">
        <f>F5124*C5124</f>
        <v>0</v>
      </c>
    </row>
    <row r="5125" ht="12">
      <c r="E5125" s="317">
        <f>F5125*C5125</f>
        <v>0</v>
      </c>
    </row>
    <row r="5126" ht="12">
      <c r="E5126" s="317">
        <f>F5126*C5126</f>
        <v>0</v>
      </c>
    </row>
    <row r="5127" ht="12">
      <c r="E5127" s="317">
        <f>F5127*C5127</f>
        <v>0</v>
      </c>
    </row>
    <row r="5128" ht="12">
      <c r="E5128" s="317">
        <f>F5128*C5128</f>
        <v>0</v>
      </c>
    </row>
    <row r="5129" ht="12">
      <c r="E5129" s="317">
        <f>F5129*C5129</f>
        <v>0</v>
      </c>
    </row>
    <row r="5130" ht="12">
      <c r="E5130" s="317">
        <f>F5130*C5130</f>
        <v>0</v>
      </c>
    </row>
    <row r="5131" ht="12">
      <c r="E5131" s="317">
        <f>F5131*C5131</f>
        <v>0</v>
      </c>
    </row>
    <row r="5132" ht="12">
      <c r="E5132" s="317">
        <f>F5132*C5132</f>
        <v>0</v>
      </c>
    </row>
    <row r="5133" ht="12">
      <c r="E5133" s="317">
        <f>F5133*C5133</f>
        <v>0</v>
      </c>
    </row>
    <row r="5134" ht="12">
      <c r="E5134" s="317">
        <f>F5134*C5134</f>
        <v>0</v>
      </c>
    </row>
    <row r="5135" ht="12">
      <c r="E5135" s="317">
        <f>F5135*C5135</f>
        <v>0</v>
      </c>
    </row>
    <row r="5136" ht="12">
      <c r="E5136" s="317">
        <f>F5136*C5136</f>
        <v>0</v>
      </c>
    </row>
    <row r="5137" ht="12">
      <c r="E5137" s="317">
        <f>F5137*C5137</f>
        <v>0</v>
      </c>
    </row>
    <row r="5138" ht="12">
      <c r="E5138" s="317">
        <f>F5138*C5138</f>
        <v>0</v>
      </c>
    </row>
    <row r="5139" ht="12">
      <c r="E5139" s="317">
        <f>F5139*C5139</f>
        <v>0</v>
      </c>
    </row>
    <row r="5140" ht="12">
      <c r="E5140" s="317">
        <f>F5140*C5140</f>
        <v>0</v>
      </c>
    </row>
    <row r="5141" ht="12">
      <c r="E5141" s="317">
        <f>F5141*C5141</f>
        <v>0</v>
      </c>
    </row>
    <row r="5142" ht="12">
      <c r="E5142" s="317">
        <f>F5142*C5142</f>
        <v>0</v>
      </c>
    </row>
    <row r="5143" ht="12">
      <c r="E5143" s="317">
        <f>F5143*C5143</f>
        <v>0</v>
      </c>
    </row>
    <row r="5144" ht="12">
      <c r="E5144" s="317">
        <f>F5144*C5144</f>
        <v>0</v>
      </c>
    </row>
    <row r="5145" ht="12">
      <c r="E5145" s="317">
        <f>F5145*C5145</f>
        <v>0</v>
      </c>
    </row>
    <row r="5146" ht="12">
      <c r="E5146" s="317">
        <f>F5146*C5146</f>
        <v>0</v>
      </c>
    </row>
    <row r="5147" ht="12">
      <c r="E5147" s="317">
        <f>F5147*C5147</f>
        <v>0</v>
      </c>
    </row>
    <row r="5148" ht="12">
      <c r="E5148" s="317">
        <f>F5148*C5148</f>
        <v>0</v>
      </c>
    </row>
    <row r="5149" ht="12">
      <c r="E5149" s="317">
        <f>F5149*C5149</f>
        <v>0</v>
      </c>
    </row>
    <row r="5150" ht="12">
      <c r="E5150" s="317">
        <f>F5150*C5150</f>
        <v>0</v>
      </c>
    </row>
    <row r="5151" ht="12">
      <c r="E5151" s="317">
        <f>F5151*C5151</f>
        <v>0</v>
      </c>
    </row>
    <row r="5152" ht="12">
      <c r="E5152" s="317">
        <f>F5152*C5152</f>
        <v>0</v>
      </c>
    </row>
    <row r="5153" ht="12">
      <c r="E5153" s="317">
        <f>F5153*C5153</f>
        <v>0</v>
      </c>
    </row>
    <row r="5154" ht="12">
      <c r="E5154" s="317">
        <f>F5154*C5154</f>
        <v>0</v>
      </c>
    </row>
    <row r="5155" ht="12">
      <c r="E5155" s="317">
        <f>F5155*C5155</f>
        <v>0</v>
      </c>
    </row>
    <row r="5156" ht="12">
      <c r="E5156" s="317">
        <f>F5156*C5156</f>
        <v>0</v>
      </c>
    </row>
    <row r="5157" ht="12">
      <c r="E5157" s="317">
        <f>F5157*C5157</f>
        <v>0</v>
      </c>
    </row>
    <row r="5158" ht="12">
      <c r="E5158" s="317">
        <f>F5158*C5158</f>
        <v>0</v>
      </c>
    </row>
    <row r="5159" ht="12">
      <c r="E5159" s="317">
        <f>F5159*C5159</f>
        <v>0</v>
      </c>
    </row>
    <row r="5160" ht="12">
      <c r="E5160" s="317">
        <f>F5160*C5160</f>
        <v>0</v>
      </c>
    </row>
    <row r="5161" ht="12">
      <c r="E5161" s="317">
        <f>F5161*C5161</f>
        <v>0</v>
      </c>
    </row>
    <row r="5162" ht="12">
      <c r="E5162" s="317">
        <f>F5162*C5162</f>
        <v>0</v>
      </c>
    </row>
    <row r="5163" ht="12">
      <c r="E5163" s="317">
        <f>F5163*C5163</f>
        <v>0</v>
      </c>
    </row>
    <row r="5164" ht="12">
      <c r="E5164" s="317">
        <f>F5164*C5164</f>
        <v>0</v>
      </c>
    </row>
    <row r="5165" ht="12">
      <c r="E5165" s="317">
        <f>F5165*C5165</f>
        <v>0</v>
      </c>
    </row>
    <row r="5166" ht="12">
      <c r="E5166" s="317">
        <f>F5166*C5166</f>
        <v>0</v>
      </c>
    </row>
    <row r="5167" ht="12">
      <c r="E5167" s="317">
        <f>F5167*C5167</f>
        <v>0</v>
      </c>
    </row>
    <row r="5168" ht="12">
      <c r="E5168" s="317">
        <f>F5168*C5168</f>
        <v>0</v>
      </c>
    </row>
    <row r="5169" ht="12">
      <c r="E5169" s="317">
        <f>F5169*C5169</f>
        <v>0</v>
      </c>
    </row>
    <row r="5170" ht="12">
      <c r="E5170" s="317">
        <f>F5170*C5170</f>
        <v>0</v>
      </c>
    </row>
    <row r="5171" ht="12">
      <c r="E5171" s="317">
        <f>F5171*C5171</f>
        <v>0</v>
      </c>
    </row>
    <row r="5172" ht="12">
      <c r="E5172" s="317">
        <f>F5172*C5172</f>
        <v>0</v>
      </c>
    </row>
    <row r="5173" ht="12">
      <c r="E5173" s="317">
        <f>F5173*C5173</f>
        <v>0</v>
      </c>
    </row>
    <row r="5174" ht="12">
      <c r="E5174" s="317">
        <f>F5174*C5174</f>
        <v>0</v>
      </c>
    </row>
    <row r="5175" ht="12">
      <c r="E5175" s="317">
        <f>F5175*C5175</f>
        <v>0</v>
      </c>
    </row>
    <row r="5176" ht="12">
      <c r="E5176" s="317">
        <f>F5176*C5176</f>
        <v>0</v>
      </c>
    </row>
    <row r="5177" ht="12">
      <c r="E5177" s="317">
        <f>F5177*C5177</f>
        <v>0</v>
      </c>
    </row>
    <row r="5178" ht="12">
      <c r="E5178" s="317">
        <f>F5178*C5178</f>
        <v>0</v>
      </c>
    </row>
    <row r="5179" ht="12">
      <c r="E5179" s="317">
        <f>F5179*C5179</f>
        <v>0</v>
      </c>
    </row>
    <row r="5180" ht="12">
      <c r="E5180" s="317">
        <f>F5180*C5180</f>
        <v>0</v>
      </c>
    </row>
    <row r="5181" ht="12">
      <c r="E5181" s="317">
        <f>F5181*C5181</f>
        <v>0</v>
      </c>
    </row>
    <row r="5182" ht="12">
      <c r="E5182" s="317">
        <f>F5182*C5182</f>
        <v>0</v>
      </c>
    </row>
    <row r="5183" ht="12">
      <c r="E5183" s="317">
        <f>F5183*C5183</f>
        <v>0</v>
      </c>
    </row>
    <row r="5184" ht="12">
      <c r="E5184" s="317">
        <f>F5184*C5184</f>
        <v>0</v>
      </c>
    </row>
    <row r="5185" ht="12">
      <c r="E5185" s="317">
        <f>F5185*C5185</f>
        <v>0</v>
      </c>
    </row>
    <row r="5186" ht="12">
      <c r="E5186" s="317">
        <f>F5186*C5186</f>
        <v>0</v>
      </c>
    </row>
    <row r="5187" ht="12">
      <c r="E5187" s="317">
        <f>F5187*C5187</f>
        <v>0</v>
      </c>
    </row>
    <row r="5188" ht="12">
      <c r="E5188" s="317">
        <f>F5188*C5188</f>
        <v>0</v>
      </c>
    </row>
    <row r="5189" ht="12">
      <c r="E5189" s="317">
        <f>F5189*C5189</f>
        <v>0</v>
      </c>
    </row>
    <row r="5190" ht="12">
      <c r="E5190" s="317">
        <f>F5190*C5190</f>
        <v>0</v>
      </c>
    </row>
    <row r="5191" ht="12">
      <c r="E5191" s="317">
        <f>F5191*C5191</f>
        <v>0</v>
      </c>
    </row>
    <row r="5192" ht="12">
      <c r="E5192" s="317">
        <f>F5192*C5192</f>
        <v>0</v>
      </c>
    </row>
    <row r="5193" ht="12">
      <c r="E5193" s="317">
        <f>F5193*C5193</f>
        <v>0</v>
      </c>
    </row>
    <row r="5194" ht="12">
      <c r="E5194" s="317">
        <f>F5194*C5194</f>
        <v>0</v>
      </c>
    </row>
    <row r="5195" ht="12">
      <c r="E5195" s="317">
        <f>F5195*C5195</f>
        <v>0</v>
      </c>
    </row>
    <row r="5196" ht="12">
      <c r="E5196" s="317">
        <f>F5196*C5196</f>
        <v>0</v>
      </c>
    </row>
    <row r="5197" ht="12">
      <c r="E5197" s="317">
        <f>F5197*C5197</f>
        <v>0</v>
      </c>
    </row>
    <row r="5198" ht="12">
      <c r="E5198" s="317">
        <f>F5198*C5198</f>
        <v>0</v>
      </c>
    </row>
    <row r="5199" ht="12">
      <c r="E5199" s="317">
        <f>F5199*C5199</f>
        <v>0</v>
      </c>
    </row>
    <row r="5200" ht="12">
      <c r="E5200" s="317">
        <f>F5200*C5200</f>
        <v>0</v>
      </c>
    </row>
    <row r="5201" ht="12">
      <c r="E5201" s="317">
        <f>F5201*C5201</f>
        <v>0</v>
      </c>
    </row>
    <row r="5202" ht="12">
      <c r="E5202" s="317">
        <f>F5202*C5202</f>
        <v>0</v>
      </c>
    </row>
    <row r="5203" ht="12">
      <c r="E5203" s="317">
        <f>F5203*C5203</f>
        <v>0</v>
      </c>
    </row>
    <row r="5204" ht="12">
      <c r="E5204" s="317">
        <f>F5204*C5204</f>
        <v>0</v>
      </c>
    </row>
    <row r="5205" ht="12">
      <c r="E5205" s="317">
        <f>F5205*C5205</f>
        <v>0</v>
      </c>
    </row>
    <row r="5206" ht="12">
      <c r="E5206" s="317">
        <f>F5206*C5206</f>
        <v>0</v>
      </c>
    </row>
    <row r="5207" ht="12">
      <c r="E5207" s="317">
        <f>F5207*C5207</f>
        <v>0</v>
      </c>
    </row>
    <row r="5208" ht="12">
      <c r="E5208" s="317">
        <f>F5208*C5208</f>
        <v>0</v>
      </c>
    </row>
    <row r="5209" ht="12">
      <c r="E5209" s="317">
        <f>F5209*C5209</f>
        <v>0</v>
      </c>
    </row>
    <row r="5210" ht="12">
      <c r="E5210" s="317">
        <f>F5210*C5210</f>
        <v>0</v>
      </c>
    </row>
    <row r="5211" ht="12">
      <c r="E5211" s="317">
        <f>F5211*C5211</f>
        <v>0</v>
      </c>
    </row>
    <row r="5212" ht="12">
      <c r="E5212" s="317">
        <f>F5212*C5212</f>
        <v>0</v>
      </c>
    </row>
    <row r="5213" ht="12">
      <c r="E5213" s="317">
        <f>F5213*C5213</f>
        <v>0</v>
      </c>
    </row>
    <row r="5214" ht="12">
      <c r="E5214" s="317">
        <f>F5214*C5214</f>
        <v>0</v>
      </c>
    </row>
    <row r="5215" ht="12">
      <c r="E5215" s="317">
        <f>F5215*C5215</f>
        <v>0</v>
      </c>
    </row>
    <row r="5216" ht="12">
      <c r="E5216" s="317">
        <f>F5216*C5216</f>
        <v>0</v>
      </c>
    </row>
    <row r="5217" ht="12">
      <c r="E5217" s="317">
        <f>F5217*C5217</f>
        <v>0</v>
      </c>
    </row>
    <row r="5218" ht="12">
      <c r="E5218" s="317">
        <f>F5218*C5218</f>
        <v>0</v>
      </c>
    </row>
    <row r="5219" ht="12">
      <c r="E5219" s="317">
        <f>F5219*C5219</f>
        <v>0</v>
      </c>
    </row>
    <row r="5220" ht="12">
      <c r="E5220" s="317">
        <f>F5220*C5220</f>
        <v>0</v>
      </c>
    </row>
    <row r="5221" ht="12">
      <c r="E5221" s="317">
        <f>F5221*C5221</f>
        <v>0</v>
      </c>
    </row>
    <row r="5222" ht="12">
      <c r="E5222" s="317">
        <f>F5222*C5222</f>
        <v>0</v>
      </c>
    </row>
    <row r="5223" ht="12">
      <c r="E5223" s="317">
        <f>F5223*C5223</f>
        <v>0</v>
      </c>
    </row>
    <row r="5224" ht="12">
      <c r="E5224" s="317">
        <f>F5224*C5224</f>
        <v>0</v>
      </c>
    </row>
    <row r="5225" ht="12">
      <c r="E5225" s="317">
        <f>F5225*C5225</f>
        <v>0</v>
      </c>
    </row>
    <row r="5226" ht="12">
      <c r="E5226" s="317">
        <f>F5226*C5226</f>
        <v>0</v>
      </c>
    </row>
    <row r="5227" ht="12">
      <c r="E5227" s="317">
        <f>F5227*C5227</f>
        <v>0</v>
      </c>
    </row>
    <row r="5228" ht="12">
      <c r="E5228" s="317">
        <f>F5228*C5228</f>
        <v>0</v>
      </c>
    </row>
    <row r="5229" ht="12">
      <c r="E5229" s="317">
        <f>F5229*C5229</f>
        <v>0</v>
      </c>
    </row>
    <row r="5230" ht="12">
      <c r="E5230" s="317">
        <f>F5230*C5230</f>
        <v>0</v>
      </c>
    </row>
    <row r="5231" ht="12">
      <c r="E5231" s="317">
        <f>F5231*C5231</f>
        <v>0</v>
      </c>
    </row>
    <row r="5232" ht="12">
      <c r="E5232" s="317">
        <f>F5232*C5232</f>
        <v>0</v>
      </c>
    </row>
    <row r="5233" ht="12">
      <c r="E5233" s="317">
        <f>F5233*C5233</f>
        <v>0</v>
      </c>
    </row>
    <row r="5234" ht="12">
      <c r="E5234" s="317">
        <f>F5234*C5234</f>
        <v>0</v>
      </c>
    </row>
    <row r="5235" ht="12">
      <c r="E5235" s="317">
        <f>F5235*C5235</f>
        <v>0</v>
      </c>
    </row>
    <row r="5236" ht="12">
      <c r="E5236" s="317">
        <f>F5236*C5236</f>
        <v>0</v>
      </c>
    </row>
    <row r="5237" ht="12">
      <c r="E5237" s="317">
        <f>F5237*C5237</f>
        <v>0</v>
      </c>
    </row>
    <row r="5238" ht="12">
      <c r="E5238" s="317">
        <f>F5238*C5238</f>
        <v>0</v>
      </c>
    </row>
    <row r="5239" ht="12">
      <c r="E5239" s="317">
        <f>F5239*C5239</f>
        <v>0</v>
      </c>
    </row>
    <row r="5240" ht="12">
      <c r="E5240" s="317">
        <f>F5240*C5240</f>
        <v>0</v>
      </c>
    </row>
    <row r="5241" ht="12">
      <c r="E5241" s="317">
        <f>F5241*C5241</f>
        <v>0</v>
      </c>
    </row>
    <row r="5242" ht="12">
      <c r="E5242" s="317">
        <f>F5242*C5242</f>
        <v>0</v>
      </c>
    </row>
    <row r="5243" ht="12">
      <c r="E5243" s="317">
        <f>F5243*C5243</f>
        <v>0</v>
      </c>
    </row>
    <row r="5244" ht="12">
      <c r="E5244" s="317">
        <f>F5244*C5244</f>
        <v>0</v>
      </c>
    </row>
    <row r="5245" ht="12">
      <c r="E5245" s="317">
        <f>F5245*C5245</f>
        <v>0</v>
      </c>
    </row>
    <row r="5246" ht="12">
      <c r="E5246" s="317">
        <f>F5246*C5246</f>
        <v>0</v>
      </c>
    </row>
    <row r="5247" ht="12">
      <c r="E5247" s="317">
        <f>F5247*C5247</f>
        <v>0</v>
      </c>
    </row>
    <row r="5248" ht="12">
      <c r="E5248" s="317">
        <f>F5248*C5248</f>
        <v>0</v>
      </c>
    </row>
    <row r="5249" ht="12">
      <c r="E5249" s="317">
        <f>F5249*C5249</f>
        <v>0</v>
      </c>
    </row>
    <row r="5250" ht="12">
      <c r="E5250" s="317">
        <f>F5250*C5250</f>
        <v>0</v>
      </c>
    </row>
    <row r="5251" ht="12">
      <c r="E5251" s="317">
        <f>F5251*C5251</f>
        <v>0</v>
      </c>
    </row>
    <row r="5252" ht="12">
      <c r="E5252" s="317">
        <f>F5252*C5252</f>
        <v>0</v>
      </c>
    </row>
    <row r="5253" ht="12">
      <c r="E5253" s="317">
        <f>F5253*C5253</f>
        <v>0</v>
      </c>
    </row>
    <row r="5254" ht="12">
      <c r="E5254" s="317">
        <f>F5254*C5254</f>
        <v>0</v>
      </c>
    </row>
    <row r="5255" ht="12">
      <c r="E5255" s="317">
        <f>F5255*C5255</f>
        <v>0</v>
      </c>
    </row>
    <row r="5256" ht="12">
      <c r="E5256" s="317">
        <f>F5256*C5256</f>
        <v>0</v>
      </c>
    </row>
    <row r="5257" ht="12">
      <c r="E5257" s="317">
        <f>F5257*C5257</f>
        <v>0</v>
      </c>
    </row>
    <row r="5258" ht="12">
      <c r="E5258" s="317">
        <f>F5258*C5258</f>
        <v>0</v>
      </c>
    </row>
    <row r="5259" ht="12">
      <c r="E5259" s="317">
        <f>F5259*C5259</f>
        <v>0</v>
      </c>
    </row>
  </sheetData>
  <mergeCells count="17">
    <mergeCell ref="H1:H2"/>
    <mergeCell ref="B1:B2"/>
    <mergeCell ref="A1:A2"/>
    <mergeCell ref="C1:C2"/>
    <mergeCell ref="D1:D2"/>
    <mergeCell ref="A218:B218"/>
    <mergeCell ref="A46:B46"/>
    <mergeCell ref="A26:B26"/>
    <mergeCell ref="A4:B4"/>
    <mergeCell ref="A6:B6"/>
    <mergeCell ref="G1:G2"/>
    <mergeCell ref="A240:B240"/>
    <mergeCell ref="A208:B208"/>
    <mergeCell ref="A177:B177"/>
    <mergeCell ref="A164:B164"/>
    <mergeCell ref="A114:B114"/>
    <mergeCell ref="A35:B35"/>
  </mergeCells>
  <printOptions/>
  <pageMargins left="0.7874015748031497" right="0.2755905511811024" top="0.7874015748031497" bottom="0.3937007874015748" header="0.5118110236220472" footer="0.5118110236220472"/>
  <pageSetup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85"/>
  <sheetViews>
    <sheetView showGridLines="0" workbookViewId="0" topLeftCell="A62">
      <selection activeCell="I84" sqref="I84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7" t="s">
        <v>102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21</v>
      </c>
    </row>
    <row r="4" spans="2:46" ht="24.9" customHeight="1">
      <c r="B4" s="20"/>
      <c r="D4" s="21" t="s">
        <v>103</v>
      </c>
      <c r="L4" s="20"/>
      <c r="M4" s="86" t="s">
        <v>10</v>
      </c>
      <c r="AT4" s="17" t="s">
        <v>4</v>
      </c>
    </row>
    <row r="5" spans="2:12" ht="6.9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4" t="str">
        <f>'Rekapitulace stavby'!K6</f>
        <v>Milevsko ČOV - úpravy kalové koncovky a obnova haly</v>
      </c>
      <c r="F7" s="305"/>
      <c r="G7" s="305"/>
      <c r="H7" s="305"/>
      <c r="L7" s="20"/>
    </row>
    <row r="8" spans="2:12" s="1" customFormat="1" ht="12" customHeight="1">
      <c r="B8" s="33"/>
      <c r="D8" s="27" t="s">
        <v>104</v>
      </c>
      <c r="L8" s="33"/>
    </row>
    <row r="9" spans="2:12" s="1" customFormat="1" ht="16.5" customHeight="1">
      <c r="B9" s="33"/>
      <c r="E9" s="267" t="s">
        <v>793</v>
      </c>
      <c r="F9" s="306"/>
      <c r="G9" s="306"/>
      <c r="H9" s="306"/>
      <c r="L9" s="33"/>
    </row>
    <row r="10" spans="2:12" s="1" customFormat="1" ht="10.2">
      <c r="B10" s="33"/>
      <c r="L10" s="33"/>
    </row>
    <row r="11" spans="2:12" s="1" customFormat="1" ht="12" customHeight="1">
      <c r="B11" s="33"/>
      <c r="D11" s="27" t="s">
        <v>18</v>
      </c>
      <c r="F11" s="25" t="s">
        <v>19</v>
      </c>
      <c r="I11" s="27" t="s">
        <v>20</v>
      </c>
      <c r="J11" s="25" t="s">
        <v>90</v>
      </c>
      <c r="L11" s="33"/>
    </row>
    <row r="12" spans="2:12" s="1" customFormat="1" ht="12" customHeight="1">
      <c r="B12" s="33"/>
      <c r="D12" s="27" t="s">
        <v>22</v>
      </c>
      <c r="F12" s="25" t="s">
        <v>23</v>
      </c>
      <c r="I12" s="27" t="s">
        <v>24</v>
      </c>
      <c r="J12" s="50" t="str">
        <f>'Rekapitulace stavby'!AN8</f>
        <v>10. 8. 2023</v>
      </c>
      <c r="L12" s="33"/>
    </row>
    <row r="13" spans="2:12" s="1" customFormat="1" ht="21.75" customHeight="1">
      <c r="B13" s="33"/>
      <c r="D13" s="24" t="s">
        <v>26</v>
      </c>
      <c r="F13" s="29" t="s">
        <v>794</v>
      </c>
      <c r="I13" s="24" t="s">
        <v>28</v>
      </c>
      <c r="J13" s="29" t="s">
        <v>106</v>
      </c>
      <c r="L13" s="33"/>
    </row>
    <row r="14" spans="2:12" s="1" customFormat="1" ht="12" customHeight="1">
      <c r="B14" s="33"/>
      <c r="D14" s="27" t="s">
        <v>30</v>
      </c>
      <c r="I14" s="27" t="s">
        <v>31</v>
      </c>
      <c r="J14" s="25" t="s">
        <v>32</v>
      </c>
      <c r="L14" s="33"/>
    </row>
    <row r="15" spans="2:12" s="1" customFormat="1" ht="18" customHeight="1">
      <c r="B15" s="33"/>
      <c r="E15" s="25" t="s">
        <v>33</v>
      </c>
      <c r="I15" s="27" t="s">
        <v>34</v>
      </c>
      <c r="J15" s="25" t="s">
        <v>35</v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27" t="s">
        <v>36</v>
      </c>
      <c r="I17" s="27" t="s">
        <v>31</v>
      </c>
      <c r="J17" s="28" t="str">
        <f>'Rekapitulace stavby'!AN13</f>
        <v>Vyplň údaj</v>
      </c>
      <c r="L17" s="33"/>
    </row>
    <row r="18" spans="2:12" s="1" customFormat="1" ht="18" customHeight="1">
      <c r="B18" s="33"/>
      <c r="E18" s="307" t="str">
        <f>'Rekapitulace stavby'!E14</f>
        <v>Vyplň údaj</v>
      </c>
      <c r="F18" s="288"/>
      <c r="G18" s="288"/>
      <c r="H18" s="288"/>
      <c r="I18" s="27" t="s">
        <v>34</v>
      </c>
      <c r="J18" s="28" t="str">
        <f>'Rekapitulace stavby'!AN14</f>
        <v>Vyplň údaj</v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27" t="s">
        <v>38</v>
      </c>
      <c r="I20" s="27" t="s">
        <v>31</v>
      </c>
      <c r="J20" s="25" t="s">
        <v>39</v>
      </c>
      <c r="L20" s="33"/>
    </row>
    <row r="21" spans="2:12" s="1" customFormat="1" ht="18" customHeight="1">
      <c r="B21" s="33"/>
      <c r="E21" s="25" t="s">
        <v>40</v>
      </c>
      <c r="I21" s="27" t="s">
        <v>34</v>
      </c>
      <c r="J21" s="25" t="s">
        <v>41</v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27" t="s">
        <v>43</v>
      </c>
      <c r="I23" s="27" t="s">
        <v>31</v>
      </c>
      <c r="J23" s="25" t="s">
        <v>44</v>
      </c>
      <c r="L23" s="33"/>
    </row>
    <row r="24" spans="2:12" s="1" customFormat="1" ht="18" customHeight="1">
      <c r="B24" s="33"/>
      <c r="E24" s="25" t="s">
        <v>45</v>
      </c>
      <c r="I24" s="27" t="s">
        <v>34</v>
      </c>
      <c r="J24" s="25" t="s">
        <v>44</v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27" t="s">
        <v>46</v>
      </c>
      <c r="L26" s="33"/>
    </row>
    <row r="27" spans="2:12" s="7" customFormat="1" ht="16.5" customHeight="1">
      <c r="B27" s="87"/>
      <c r="E27" s="293" t="s">
        <v>44</v>
      </c>
      <c r="F27" s="293"/>
      <c r="G27" s="293"/>
      <c r="H27" s="293"/>
      <c r="L27" s="8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48</v>
      </c>
      <c r="J30" s="64">
        <f>ROUND(J81,2)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36" t="s">
        <v>50</v>
      </c>
      <c r="I32" s="36" t="s">
        <v>49</v>
      </c>
      <c r="J32" s="36" t="s">
        <v>51</v>
      </c>
      <c r="L32" s="33"/>
    </row>
    <row r="33" spans="2:12" s="1" customFormat="1" ht="14.4" customHeight="1">
      <c r="B33" s="33"/>
      <c r="D33" s="53" t="s">
        <v>52</v>
      </c>
      <c r="E33" s="27" t="s">
        <v>53</v>
      </c>
      <c r="F33" s="89">
        <f>ROUND((SUM(BE81:BE84)),2)</f>
        <v>0</v>
      </c>
      <c r="I33" s="90">
        <v>0.21</v>
      </c>
      <c r="J33" s="89">
        <f>ROUND(((SUM(BE81:BE84))*I33),2)</f>
        <v>0</v>
      </c>
      <c r="L33" s="33"/>
    </row>
    <row r="34" spans="2:12" s="1" customFormat="1" ht="14.4" customHeight="1">
      <c r="B34" s="33"/>
      <c r="E34" s="27" t="s">
        <v>54</v>
      </c>
      <c r="F34" s="89">
        <f>ROUND((SUM(BF81:BF84)),2)</f>
        <v>0</v>
      </c>
      <c r="I34" s="90">
        <v>0.15</v>
      </c>
      <c r="J34" s="89">
        <f>ROUND(((SUM(BF81:BF84))*I34),2)</f>
        <v>0</v>
      </c>
      <c r="L34" s="33"/>
    </row>
    <row r="35" spans="2:12" s="1" customFormat="1" ht="14.4" customHeight="1" hidden="1">
      <c r="B35" s="33"/>
      <c r="E35" s="27" t="s">
        <v>55</v>
      </c>
      <c r="F35" s="89">
        <f>ROUND((SUM(BG81:BG84)),2)</f>
        <v>0</v>
      </c>
      <c r="I35" s="90">
        <v>0.21</v>
      </c>
      <c r="J35" s="89">
        <f>0</f>
        <v>0</v>
      </c>
      <c r="L35" s="33"/>
    </row>
    <row r="36" spans="2:12" s="1" customFormat="1" ht="14.4" customHeight="1" hidden="1">
      <c r="B36" s="33"/>
      <c r="E36" s="27" t="s">
        <v>56</v>
      </c>
      <c r="F36" s="89">
        <f>ROUND((SUM(BH81:BH84)),2)</f>
        <v>0</v>
      </c>
      <c r="I36" s="90">
        <v>0.15</v>
      </c>
      <c r="J36" s="89">
        <f>0</f>
        <v>0</v>
      </c>
      <c r="L36" s="33"/>
    </row>
    <row r="37" spans="2:12" s="1" customFormat="1" ht="14.4" customHeight="1" hidden="1">
      <c r="B37" s="33"/>
      <c r="E37" s="27" t="s">
        <v>57</v>
      </c>
      <c r="F37" s="89">
        <f>ROUND((SUM(BI81:BI84)),2)</f>
        <v>0</v>
      </c>
      <c r="I37" s="90">
        <v>0</v>
      </c>
      <c r="J37" s="89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91"/>
      <c r="D39" s="92" t="s">
        <v>58</v>
      </c>
      <c r="E39" s="55"/>
      <c r="F39" s="55"/>
      <c r="G39" s="93" t="s">
        <v>59</v>
      </c>
      <c r="H39" s="94" t="s">
        <v>60</v>
      </c>
      <c r="I39" s="55"/>
      <c r="J39" s="95">
        <f>SUM(J30:J37)</f>
        <v>0</v>
      </c>
      <c r="K39" s="96"/>
      <c r="L39" s="33"/>
    </row>
    <row r="40" spans="2:12" s="1" customFormat="1" ht="14.4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" customHeight="1">
      <c r="B45" s="33"/>
      <c r="C45" s="21" t="s">
        <v>107</v>
      </c>
      <c r="L45" s="33"/>
    </row>
    <row r="46" spans="2:12" s="1" customFormat="1" ht="6.9" customHeight="1">
      <c r="B46" s="33"/>
      <c r="L46" s="33"/>
    </row>
    <row r="47" spans="2:12" s="1" customFormat="1" ht="12" customHeight="1">
      <c r="B47" s="33"/>
      <c r="C47" s="27" t="s">
        <v>16</v>
      </c>
      <c r="L47" s="33"/>
    </row>
    <row r="48" spans="2:12" s="1" customFormat="1" ht="16.5" customHeight="1">
      <c r="B48" s="33"/>
      <c r="E48" s="304" t="str">
        <f>E7</f>
        <v>Milevsko ČOV - úpravy kalové koncovky a obnova haly</v>
      </c>
      <c r="F48" s="305"/>
      <c r="G48" s="305"/>
      <c r="H48" s="305"/>
      <c r="L48" s="33"/>
    </row>
    <row r="49" spans="2:12" s="1" customFormat="1" ht="12" customHeight="1">
      <c r="B49" s="33"/>
      <c r="C49" s="27" t="s">
        <v>104</v>
      </c>
      <c r="L49" s="33"/>
    </row>
    <row r="50" spans="2:12" s="1" customFormat="1" ht="16.5" customHeight="1">
      <c r="B50" s="33"/>
      <c r="E50" s="267" t="str">
        <f>E9</f>
        <v>PS-02 - Provozní elektroinstalace</v>
      </c>
      <c r="F50" s="306"/>
      <c r="G50" s="306"/>
      <c r="H50" s="306"/>
      <c r="L50" s="33"/>
    </row>
    <row r="51" spans="2:12" s="1" customFormat="1" ht="6.9" customHeight="1">
      <c r="B51" s="33"/>
      <c r="L51" s="33"/>
    </row>
    <row r="52" spans="2:12" s="1" customFormat="1" ht="12" customHeight="1">
      <c r="B52" s="33"/>
      <c r="C52" s="27" t="s">
        <v>22</v>
      </c>
      <c r="F52" s="25" t="str">
        <f>F12</f>
        <v>Milevsko</v>
      </c>
      <c r="I52" s="27" t="s">
        <v>24</v>
      </c>
      <c r="J52" s="50" t="str">
        <f>IF(J12="","",J12)</f>
        <v>10. 8. 2023</v>
      </c>
      <c r="L52" s="33"/>
    </row>
    <row r="53" spans="2:12" s="1" customFormat="1" ht="6.9" customHeight="1">
      <c r="B53" s="33"/>
      <c r="L53" s="33"/>
    </row>
    <row r="54" spans="2:12" s="1" customFormat="1" ht="15.15" customHeight="1">
      <c r="B54" s="33"/>
      <c r="C54" s="27" t="s">
        <v>30</v>
      </c>
      <c r="F54" s="25" t="str">
        <f>E15</f>
        <v>Město Milevsko</v>
      </c>
      <c r="I54" s="27" t="s">
        <v>38</v>
      </c>
      <c r="J54" s="31" t="str">
        <f>E21</f>
        <v>VAK projekt s.r.o.</v>
      </c>
      <c r="L54" s="33"/>
    </row>
    <row r="55" spans="2:12" s="1" customFormat="1" ht="25.65" customHeight="1">
      <c r="B55" s="33"/>
      <c r="C55" s="27" t="s">
        <v>36</v>
      </c>
      <c r="F55" s="25" t="str">
        <f>IF(E18="","",E18)</f>
        <v>Vyplň údaj</v>
      </c>
      <c r="I55" s="27" t="s">
        <v>43</v>
      </c>
      <c r="J55" s="31" t="str">
        <f>E24</f>
        <v>Ing. Martina Zamlinská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108</v>
      </c>
      <c r="D57" s="91"/>
      <c r="E57" s="91"/>
      <c r="F57" s="91"/>
      <c r="G57" s="91"/>
      <c r="H57" s="91"/>
      <c r="I57" s="91"/>
      <c r="J57" s="98" t="s">
        <v>109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8" customHeight="1">
      <c r="B59" s="33"/>
      <c r="C59" s="99" t="s">
        <v>80</v>
      </c>
      <c r="J59" s="64">
        <f>J81</f>
        <v>0</v>
      </c>
      <c r="L59" s="33"/>
      <c r="AU59" s="17" t="s">
        <v>110</v>
      </c>
    </row>
    <row r="60" spans="2:12" s="8" customFormat="1" ht="24.9" customHeight="1">
      <c r="B60" s="100"/>
      <c r="D60" s="101" t="s">
        <v>786</v>
      </c>
      <c r="E60" s="102"/>
      <c r="F60" s="102"/>
      <c r="G60" s="102"/>
      <c r="H60" s="102"/>
      <c r="I60" s="102"/>
      <c r="J60" s="103">
        <f>J82</f>
        <v>0</v>
      </c>
      <c r="L60" s="100"/>
    </row>
    <row r="61" spans="2:12" s="9" customFormat="1" ht="19.95" customHeight="1">
      <c r="B61" s="104"/>
      <c r="D61" s="105" t="s">
        <v>795</v>
      </c>
      <c r="E61" s="106"/>
      <c r="F61" s="106"/>
      <c r="G61" s="106"/>
      <c r="H61" s="106"/>
      <c r="I61" s="106"/>
      <c r="J61" s="107">
        <f>J83</f>
        <v>0</v>
      </c>
      <c r="L61" s="104"/>
    </row>
    <row r="62" spans="2:12" s="1" customFormat="1" ht="21.75" customHeight="1">
      <c r="B62" s="33"/>
      <c r="L62" s="33"/>
    </row>
    <row r="63" spans="2:12" s="1" customFormat="1" ht="6.9" customHeight="1"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33"/>
    </row>
    <row r="67" spans="2:12" s="1" customFormat="1" ht="6.9" customHeight="1"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33"/>
    </row>
    <row r="68" spans="2:12" s="1" customFormat="1" ht="24.9" customHeight="1">
      <c r="B68" s="33"/>
      <c r="C68" s="21" t="s">
        <v>115</v>
      </c>
      <c r="L68" s="33"/>
    </row>
    <row r="69" spans="2:12" s="1" customFormat="1" ht="6.9" customHeight="1">
      <c r="B69" s="33"/>
      <c r="L69" s="33"/>
    </row>
    <row r="70" spans="2:12" s="1" customFormat="1" ht="12" customHeight="1">
      <c r="B70" s="33"/>
      <c r="C70" s="27" t="s">
        <v>16</v>
      </c>
      <c r="L70" s="33"/>
    </row>
    <row r="71" spans="2:12" s="1" customFormat="1" ht="16.5" customHeight="1">
      <c r="B71" s="33"/>
      <c r="E71" s="304" t="str">
        <f>E7</f>
        <v>Milevsko ČOV - úpravy kalové koncovky a obnova haly</v>
      </c>
      <c r="F71" s="305"/>
      <c r="G71" s="305"/>
      <c r="H71" s="305"/>
      <c r="L71" s="33"/>
    </row>
    <row r="72" spans="2:12" s="1" customFormat="1" ht="12" customHeight="1">
      <c r="B72" s="33"/>
      <c r="C72" s="27" t="s">
        <v>104</v>
      </c>
      <c r="L72" s="33"/>
    </row>
    <row r="73" spans="2:12" s="1" customFormat="1" ht="16.5" customHeight="1">
      <c r="B73" s="33"/>
      <c r="E73" s="267" t="str">
        <f>E9</f>
        <v>PS-02 - Provozní elektroinstalace</v>
      </c>
      <c r="F73" s="306"/>
      <c r="G73" s="306"/>
      <c r="H73" s="306"/>
      <c r="L73" s="33"/>
    </row>
    <row r="74" spans="2:12" s="1" customFormat="1" ht="6.9" customHeight="1">
      <c r="B74" s="33"/>
      <c r="L74" s="33"/>
    </row>
    <row r="75" spans="2:12" s="1" customFormat="1" ht="12" customHeight="1">
      <c r="B75" s="33"/>
      <c r="C75" s="27" t="s">
        <v>22</v>
      </c>
      <c r="F75" s="25" t="str">
        <f>F12</f>
        <v>Milevsko</v>
      </c>
      <c r="I75" s="27" t="s">
        <v>24</v>
      </c>
      <c r="J75" s="50" t="str">
        <f>IF(J12="","",J12)</f>
        <v>10. 8. 2023</v>
      </c>
      <c r="L75" s="33"/>
    </row>
    <row r="76" spans="2:12" s="1" customFormat="1" ht="6.9" customHeight="1">
      <c r="B76" s="33"/>
      <c r="L76" s="33"/>
    </row>
    <row r="77" spans="2:12" s="1" customFormat="1" ht="15.15" customHeight="1">
      <c r="B77" s="33"/>
      <c r="C77" s="27" t="s">
        <v>30</v>
      </c>
      <c r="F77" s="25" t="str">
        <f>E15</f>
        <v>Město Milevsko</v>
      </c>
      <c r="I77" s="27" t="s">
        <v>38</v>
      </c>
      <c r="J77" s="31" t="str">
        <f>E21</f>
        <v>VAK projekt s.r.o.</v>
      </c>
      <c r="L77" s="33"/>
    </row>
    <row r="78" spans="2:12" s="1" customFormat="1" ht="25.65" customHeight="1">
      <c r="B78" s="33"/>
      <c r="C78" s="27" t="s">
        <v>36</v>
      </c>
      <c r="F78" s="25" t="str">
        <f>IF(E18="","",E18)</f>
        <v>Vyplň údaj</v>
      </c>
      <c r="I78" s="27" t="s">
        <v>43</v>
      </c>
      <c r="J78" s="31" t="str">
        <f>E24</f>
        <v>Ing. Martina Zamlinská</v>
      </c>
      <c r="L78" s="33"/>
    </row>
    <row r="79" spans="2:12" s="1" customFormat="1" ht="10.35" customHeight="1">
      <c r="B79" s="33"/>
      <c r="L79" s="33"/>
    </row>
    <row r="80" spans="2:20" s="10" customFormat="1" ht="29.25" customHeight="1">
      <c r="B80" s="108"/>
      <c r="C80" s="109" t="s">
        <v>116</v>
      </c>
      <c r="D80" s="110" t="s">
        <v>67</v>
      </c>
      <c r="E80" s="110" t="s">
        <v>63</v>
      </c>
      <c r="F80" s="110" t="s">
        <v>64</v>
      </c>
      <c r="G80" s="110" t="s">
        <v>117</v>
      </c>
      <c r="H80" s="110" t="s">
        <v>118</v>
      </c>
      <c r="I80" s="110" t="s">
        <v>119</v>
      </c>
      <c r="J80" s="110" t="s">
        <v>109</v>
      </c>
      <c r="K80" s="111" t="s">
        <v>120</v>
      </c>
      <c r="L80" s="108"/>
      <c r="M80" s="57" t="s">
        <v>44</v>
      </c>
      <c r="N80" s="58" t="s">
        <v>52</v>
      </c>
      <c r="O80" s="58" t="s">
        <v>121</v>
      </c>
      <c r="P80" s="58" t="s">
        <v>122</v>
      </c>
      <c r="Q80" s="58" t="s">
        <v>123</v>
      </c>
      <c r="R80" s="58" t="s">
        <v>124</v>
      </c>
      <c r="S80" s="58" t="s">
        <v>125</v>
      </c>
      <c r="T80" s="59" t="s">
        <v>126</v>
      </c>
    </row>
    <row r="81" spans="2:63" s="1" customFormat="1" ht="22.8" customHeight="1">
      <c r="B81" s="33"/>
      <c r="C81" s="62" t="s">
        <v>127</v>
      </c>
      <c r="J81" s="112">
        <f>BK81</f>
        <v>0</v>
      </c>
      <c r="L81" s="33"/>
      <c r="M81" s="60"/>
      <c r="N81" s="51"/>
      <c r="O81" s="51"/>
      <c r="P81" s="113">
        <f>P82</f>
        <v>0</v>
      </c>
      <c r="Q81" s="51"/>
      <c r="R81" s="113">
        <f>R82</f>
        <v>0</v>
      </c>
      <c r="S81" s="51"/>
      <c r="T81" s="114">
        <f>T82</f>
        <v>0</v>
      </c>
      <c r="AT81" s="17" t="s">
        <v>81</v>
      </c>
      <c r="AU81" s="17" t="s">
        <v>110</v>
      </c>
      <c r="BK81" s="115">
        <f>BK82</f>
        <v>0</v>
      </c>
    </row>
    <row r="82" spans="2:63" s="11" customFormat="1" ht="25.95" customHeight="1">
      <c r="B82" s="116"/>
      <c r="D82" s="117" t="s">
        <v>81</v>
      </c>
      <c r="E82" s="118" t="s">
        <v>232</v>
      </c>
      <c r="F82" s="118" t="s">
        <v>788</v>
      </c>
      <c r="I82" s="119"/>
      <c r="J82" s="120">
        <f>BK82</f>
        <v>0</v>
      </c>
      <c r="L82" s="116"/>
      <c r="M82" s="121"/>
      <c r="P82" s="122">
        <f>P83</f>
        <v>0</v>
      </c>
      <c r="R82" s="122">
        <f>R83</f>
        <v>0</v>
      </c>
      <c r="T82" s="123">
        <f>T83</f>
        <v>0</v>
      </c>
      <c r="AR82" s="117" t="s">
        <v>146</v>
      </c>
      <c r="AT82" s="124" t="s">
        <v>81</v>
      </c>
      <c r="AU82" s="124" t="s">
        <v>82</v>
      </c>
      <c r="AY82" s="117" t="s">
        <v>131</v>
      </c>
      <c r="BK82" s="125">
        <f>BK83</f>
        <v>0</v>
      </c>
    </row>
    <row r="83" spans="2:63" s="11" customFormat="1" ht="22.8" customHeight="1">
      <c r="B83" s="116"/>
      <c r="D83" s="117" t="s">
        <v>81</v>
      </c>
      <c r="E83" s="126" t="s">
        <v>796</v>
      </c>
      <c r="F83" s="126" t="s">
        <v>797</v>
      </c>
      <c r="I83" s="119"/>
      <c r="J83" s="127">
        <f>BK83</f>
        <v>0</v>
      </c>
      <c r="L83" s="116"/>
      <c r="M83" s="121"/>
      <c r="P83" s="122">
        <f>P84</f>
        <v>0</v>
      </c>
      <c r="R83" s="122">
        <f>R84</f>
        <v>0</v>
      </c>
      <c r="T83" s="123">
        <f>T84</f>
        <v>0</v>
      </c>
      <c r="AR83" s="117" t="s">
        <v>146</v>
      </c>
      <c r="AT83" s="124" t="s">
        <v>81</v>
      </c>
      <c r="AU83" s="124" t="s">
        <v>90</v>
      </c>
      <c r="AY83" s="117" t="s">
        <v>131</v>
      </c>
      <c r="BK83" s="125">
        <f>BK84</f>
        <v>0</v>
      </c>
    </row>
    <row r="84" spans="2:65" s="1" customFormat="1" ht="16.5" customHeight="1">
      <c r="B84" s="33"/>
      <c r="C84" s="128" t="s">
        <v>90</v>
      </c>
      <c r="D84" s="128" t="s">
        <v>134</v>
      </c>
      <c r="E84" s="129" t="s">
        <v>791</v>
      </c>
      <c r="F84" s="130" t="s">
        <v>798</v>
      </c>
      <c r="G84" s="131" t="s">
        <v>137</v>
      </c>
      <c r="H84" s="132">
        <v>1</v>
      </c>
      <c r="I84" s="133">
        <f>Rekapitulace!H12</f>
        <v>0</v>
      </c>
      <c r="J84" s="134">
        <f>ROUND(I84*H84,2)</f>
        <v>0</v>
      </c>
      <c r="K84" s="130" t="s">
        <v>44</v>
      </c>
      <c r="L84" s="33"/>
      <c r="M84" s="183" t="s">
        <v>44</v>
      </c>
      <c r="N84" s="184" t="s">
        <v>53</v>
      </c>
      <c r="O84" s="185"/>
      <c r="P84" s="186">
        <f>O84*H84</f>
        <v>0</v>
      </c>
      <c r="Q84" s="186">
        <v>0</v>
      </c>
      <c r="R84" s="186">
        <f>Q84*H84</f>
        <v>0</v>
      </c>
      <c r="S84" s="186">
        <v>0</v>
      </c>
      <c r="T84" s="187">
        <f>S84*H84</f>
        <v>0</v>
      </c>
      <c r="AR84" s="139" t="s">
        <v>748</v>
      </c>
      <c r="AT84" s="139" t="s">
        <v>134</v>
      </c>
      <c r="AU84" s="139" t="s">
        <v>21</v>
      </c>
      <c r="AY84" s="17" t="s">
        <v>131</v>
      </c>
      <c r="BE84" s="140">
        <f>IF(N84="základní",J84,0)</f>
        <v>0</v>
      </c>
      <c r="BF84" s="140">
        <f>IF(N84="snížená",J84,0)</f>
        <v>0</v>
      </c>
      <c r="BG84" s="140">
        <f>IF(N84="zákl. přenesená",J84,0)</f>
        <v>0</v>
      </c>
      <c r="BH84" s="140">
        <f>IF(N84="sníž. přenesená",J84,0)</f>
        <v>0</v>
      </c>
      <c r="BI84" s="140">
        <f>IF(N84="nulová",J84,0)</f>
        <v>0</v>
      </c>
      <c r="BJ84" s="17" t="s">
        <v>90</v>
      </c>
      <c r="BK84" s="140">
        <f>ROUND(I84*H84,2)</f>
        <v>0</v>
      </c>
      <c r="BL84" s="17" t="s">
        <v>748</v>
      </c>
      <c r="BM84" s="139" t="s">
        <v>799</v>
      </c>
    </row>
    <row r="85" spans="2:12" s="1" customFormat="1" ht="6.9" customHeight="1"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33"/>
    </row>
  </sheetData>
  <sheetProtection algorithmName="SHA-512" hashValue="+s99q+Cr1q13HPQ8LsPmQdxv72EfDcsnIU+vtL064Zeqq8r7LMzpTGKU3kDqJXkN2fjCXLhUhZxr9A7EZyJ12w==" saltValue="F7mIlPxVs1/gvrJIZUt4J8k62CiBU88m97unPdbRoizB+BZbS4MCwaDUrdoRMSGidmGcj2lzx0vlge3Q1UEcPA==" spinCount="100000" sheet="1" objects="1" scenarios="1" formatColumns="0" formatRows="0" autoFilter="0"/>
  <autoFilter ref="C80:K84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CF725-546A-4CC2-923B-91701F0484A2}">
  <dimension ref="A1:N31"/>
  <sheetViews>
    <sheetView zoomScale="115" zoomScaleNormal="115" zoomScalePageLayoutView="130" workbookViewId="0" topLeftCell="A1">
      <selection activeCell="H27" sqref="H27"/>
    </sheetView>
  </sheetViews>
  <sheetFormatPr defaultColWidth="11.7109375" defaultRowHeight="12.75" customHeight="1"/>
  <cols>
    <col min="1" max="1" width="12.140625" style="520" customWidth="1"/>
    <col min="2" max="7" width="12.140625" style="519" customWidth="1"/>
    <col min="8" max="8" width="26.8515625" style="519" customWidth="1"/>
    <col min="9" max="251" width="11.7109375" style="519" customWidth="1"/>
    <col min="252" max="16384" width="11.7109375" style="519" customWidth="1"/>
  </cols>
  <sheetData>
    <row r="1" spans="1:8" ht="12.75" customHeight="1">
      <c r="A1" s="577" t="s">
        <v>1124</v>
      </c>
      <c r="B1" s="576"/>
      <c r="C1" s="576"/>
      <c r="D1" s="576"/>
      <c r="E1" s="576"/>
      <c r="F1" s="576"/>
      <c r="G1" s="576"/>
      <c r="H1" s="575"/>
    </row>
    <row r="2" spans="1:8" ht="6.75" customHeight="1">
      <c r="A2" s="574"/>
      <c r="B2" s="573"/>
      <c r="C2" s="573"/>
      <c r="D2" s="573"/>
      <c r="E2" s="573"/>
      <c r="F2" s="573"/>
      <c r="G2" s="573"/>
      <c r="H2" s="572"/>
    </row>
    <row r="3" spans="1:8" s="544" customFormat="1" ht="49.5" customHeight="1">
      <c r="A3" s="571" t="s">
        <v>1123</v>
      </c>
      <c r="B3" s="570"/>
      <c r="C3" s="570"/>
      <c r="D3" s="570"/>
      <c r="E3" s="570"/>
      <c r="F3" s="570"/>
      <c r="G3" s="570"/>
      <c r="H3" s="569"/>
    </row>
    <row r="4" spans="1:8" ht="6.75" customHeight="1">
      <c r="A4" s="568"/>
      <c r="B4" s="567"/>
      <c r="C4" s="567"/>
      <c r="D4" s="567"/>
      <c r="E4" s="567"/>
      <c r="F4" s="567"/>
      <c r="G4" s="567"/>
      <c r="H4" s="566"/>
    </row>
    <row r="5" spans="1:14" ht="13.5" customHeight="1">
      <c r="A5" s="563" t="s">
        <v>1062</v>
      </c>
      <c r="B5" s="562"/>
      <c r="C5" s="565"/>
      <c r="D5" s="565"/>
      <c r="E5" s="565"/>
      <c r="F5" s="565"/>
      <c r="G5" s="565"/>
      <c r="H5" s="564"/>
      <c r="J5" s="559"/>
      <c r="K5" s="559"/>
      <c r="L5" s="558"/>
      <c r="M5" s="558"/>
      <c r="N5" s="558"/>
    </row>
    <row r="6" spans="1:14" ht="13.5" customHeight="1">
      <c r="A6" s="563" t="s">
        <v>1122</v>
      </c>
      <c r="B6" s="562"/>
      <c r="C6" s="565"/>
      <c r="D6" s="565"/>
      <c r="E6" s="565"/>
      <c r="F6" s="565"/>
      <c r="G6" s="565"/>
      <c r="H6" s="564"/>
      <c r="J6" s="559"/>
      <c r="K6" s="559"/>
      <c r="L6" s="558"/>
      <c r="M6" s="558"/>
      <c r="N6" s="558"/>
    </row>
    <row r="7" spans="1:14" ht="13.5" customHeight="1">
      <c r="A7" s="563" t="s">
        <v>1121</v>
      </c>
      <c r="B7" s="562"/>
      <c r="C7" s="561"/>
      <c r="D7" s="561"/>
      <c r="E7" s="561"/>
      <c r="F7" s="561"/>
      <c r="G7" s="561"/>
      <c r="H7" s="560"/>
      <c r="J7" s="559"/>
      <c r="K7" s="559"/>
      <c r="L7" s="558"/>
      <c r="M7" s="558"/>
      <c r="N7" s="558"/>
    </row>
    <row r="8" spans="1:14" ht="13.5" customHeight="1">
      <c r="A8" s="563" t="s">
        <v>1120</v>
      </c>
      <c r="B8" s="562"/>
      <c r="C8" s="561"/>
      <c r="D8" s="561"/>
      <c r="E8" s="561"/>
      <c r="F8" s="561"/>
      <c r="G8" s="561"/>
      <c r="H8" s="560"/>
      <c r="J8" s="559"/>
      <c r="K8" s="559"/>
      <c r="L8" s="558"/>
      <c r="M8" s="558"/>
      <c r="N8" s="558"/>
    </row>
    <row r="9" spans="1:14" ht="6.75" customHeight="1">
      <c r="A9" s="557"/>
      <c r="B9" s="556"/>
      <c r="C9" s="556"/>
      <c r="D9" s="556"/>
      <c r="E9" s="556"/>
      <c r="F9" s="556"/>
      <c r="G9" s="556"/>
      <c r="H9" s="555"/>
      <c r="J9" s="554"/>
      <c r="K9" s="554"/>
      <c r="L9" s="554"/>
      <c r="M9" s="554"/>
      <c r="N9" s="554"/>
    </row>
    <row r="10" spans="1:8" ht="13.5" customHeight="1">
      <c r="A10" s="553"/>
      <c r="B10" s="553"/>
      <c r="C10" s="553"/>
      <c r="D10" s="553"/>
      <c r="E10" s="553"/>
      <c r="F10" s="553"/>
      <c r="G10" s="553"/>
      <c r="H10" s="552"/>
    </row>
    <row r="11" spans="1:8" s="450" customFormat="1" ht="21.9" customHeight="1">
      <c r="A11" s="551" t="s">
        <v>1119</v>
      </c>
      <c r="B11" s="550"/>
      <c r="C11" s="550"/>
      <c r="D11" s="550"/>
      <c r="E11" s="550"/>
      <c r="F11" s="550"/>
      <c r="G11" s="550"/>
      <c r="H11" s="549"/>
    </row>
    <row r="12" spans="1:8" s="544" customFormat="1" ht="21.9" customHeight="1">
      <c r="A12" s="548" t="s">
        <v>1089</v>
      </c>
      <c r="B12" s="547"/>
      <c r="C12" s="547"/>
      <c r="D12" s="547"/>
      <c r="E12" s="547"/>
      <c r="F12" s="547"/>
      <c r="G12" s="546"/>
      <c r="H12" s="545">
        <f>H14+H18</f>
        <v>0</v>
      </c>
    </row>
    <row r="13" spans="1:8" ht="16.35" customHeight="1">
      <c r="A13" s="543" t="s">
        <v>64</v>
      </c>
      <c r="B13" s="543"/>
      <c r="C13" s="543"/>
      <c r="D13" s="543"/>
      <c r="E13" s="543"/>
      <c r="F13" s="543"/>
      <c r="G13" s="543"/>
      <c r="H13" s="542" t="s">
        <v>1083</v>
      </c>
    </row>
    <row r="14" spans="1:8" ht="11.25" customHeight="1">
      <c r="A14" s="535" t="s">
        <v>1088</v>
      </c>
      <c r="B14" s="541" t="str">
        <f>Dodávky!A1</f>
        <v>Dodávky</v>
      </c>
      <c r="C14" s="540"/>
      <c r="D14" s="540"/>
      <c r="E14" s="540"/>
      <c r="F14" s="540"/>
      <c r="G14" s="539"/>
      <c r="H14" s="533">
        <f>Dodávky!H2</f>
        <v>0</v>
      </c>
    </row>
    <row r="15" spans="1:8" ht="11.25" customHeight="1">
      <c r="A15" s="504" t="str">
        <f>Dodávky!A4</f>
        <v>1</v>
      </c>
      <c r="B15" s="538" t="str">
        <f>Dodávky!B4</f>
        <v>Doplnění rozvaděče RM2</v>
      </c>
      <c r="C15" s="537"/>
      <c r="D15" s="537"/>
      <c r="E15" s="537"/>
      <c r="F15" s="537"/>
      <c r="G15" s="536"/>
      <c r="H15" s="531">
        <f>Dodávky!H4</f>
        <v>0</v>
      </c>
    </row>
    <row r="16" spans="1:8" ht="11.25" customHeight="1">
      <c r="A16" s="504" t="str">
        <f>Dodávky!A9</f>
        <v>2</v>
      </c>
      <c r="B16" s="538" t="str">
        <f>Dodávky!B9</f>
        <v xml:space="preserve">Kabely, kabelové trasy a elektromontážní materiál </v>
      </c>
      <c r="C16" s="537"/>
      <c r="D16" s="537"/>
      <c r="E16" s="537"/>
      <c r="F16" s="537"/>
      <c r="G16" s="536"/>
      <c r="H16" s="531">
        <f>Dodávky!H9</f>
        <v>0</v>
      </c>
    </row>
    <row r="17" spans="1:8" ht="11.25" customHeight="1">
      <c r="A17" s="504"/>
      <c r="B17" s="538"/>
      <c r="C17" s="537"/>
      <c r="D17" s="537"/>
      <c r="E17" s="537"/>
      <c r="F17" s="537"/>
      <c r="G17" s="536"/>
      <c r="H17" s="531"/>
    </row>
    <row r="18" spans="1:8" ht="10.2">
      <c r="A18" s="535" t="s">
        <v>1088</v>
      </c>
      <c r="B18" s="534" t="str">
        <f>'Elektromontáže a služby'!A1</f>
        <v>Elektromontáže a služby</v>
      </c>
      <c r="C18" s="534"/>
      <c r="D18" s="534"/>
      <c r="E18" s="534"/>
      <c r="F18" s="534"/>
      <c r="G18" s="534"/>
      <c r="H18" s="533">
        <f>'Elektromontáže a služby'!G2</f>
        <v>0</v>
      </c>
    </row>
    <row r="19" spans="1:8" ht="10.2">
      <c r="A19" s="506" t="str">
        <f>'Elektromontáže a služby'!A4</f>
        <v>3</v>
      </c>
      <c r="B19" s="532" t="str">
        <f>'Elektromontáže a služby'!B4:F4</f>
        <v>Elektromontáže</v>
      </c>
      <c r="C19" s="532"/>
      <c r="D19" s="532"/>
      <c r="E19" s="532"/>
      <c r="F19" s="532"/>
      <c r="G19" s="532"/>
      <c r="H19" s="531">
        <f>'Elektromontáže a služby'!G4</f>
        <v>0</v>
      </c>
    </row>
    <row r="20" spans="1:8" ht="12.75" customHeight="1">
      <c r="A20" s="506" t="str">
        <f>'Elektromontáže a služby'!A7</f>
        <v>4</v>
      </c>
      <c r="B20" s="532" t="str">
        <f>'Elektromontáže a služby'!B7:F7</f>
        <v>Služby</v>
      </c>
      <c r="C20" s="532"/>
      <c r="D20" s="532"/>
      <c r="E20" s="532"/>
      <c r="F20" s="532"/>
      <c r="G20" s="532"/>
      <c r="H20" s="531">
        <f>'Elektromontáže a služby'!G7</f>
        <v>0</v>
      </c>
    </row>
    <row r="21" spans="1:8" ht="10.2">
      <c r="A21" s="530"/>
      <c r="B21" s="529"/>
      <c r="C21" s="528"/>
      <c r="D21" s="528"/>
      <c r="E21" s="528"/>
      <c r="F21" s="528"/>
      <c r="G21" s="527"/>
      <c r="H21" s="526"/>
    </row>
    <row r="22" spans="1:3" ht="12.75" customHeight="1">
      <c r="A22" s="521"/>
      <c r="B22" s="521"/>
      <c r="C22" s="521"/>
    </row>
    <row r="23" spans="1:8" ht="80.25" customHeight="1">
      <c r="A23" s="525" t="s">
        <v>1118</v>
      </c>
      <c r="B23" s="524"/>
      <c r="C23" s="524"/>
      <c r="D23" s="524"/>
      <c r="E23" s="524"/>
      <c r="F23" s="524"/>
      <c r="G23" s="524"/>
      <c r="H23" s="523"/>
    </row>
    <row r="24" spans="1:8" ht="12.75" customHeight="1">
      <c r="A24" s="522"/>
      <c r="B24" s="521"/>
      <c r="C24" s="521"/>
      <c r="D24" s="521"/>
      <c r="E24" s="521"/>
      <c r="F24" s="521"/>
      <c r="G24" s="521"/>
      <c r="H24" s="521"/>
    </row>
    <row r="25" spans="1:8" ht="12.75" customHeight="1">
      <c r="A25" s="522"/>
      <c r="B25" s="521"/>
      <c r="C25" s="521"/>
      <c r="D25" s="521"/>
      <c r="E25" s="521"/>
      <c r="F25" s="521"/>
      <c r="G25" s="521"/>
      <c r="H25" s="521"/>
    </row>
    <row r="26" spans="1:8" ht="12.75" customHeight="1">
      <c r="A26" s="522"/>
      <c r="B26" s="521"/>
      <c r="C26" s="521"/>
      <c r="D26" s="521"/>
      <c r="E26" s="521"/>
      <c r="F26" s="521"/>
      <c r="G26" s="521"/>
      <c r="H26" s="521"/>
    </row>
    <row r="27" spans="1:8" ht="12.75" customHeight="1">
      <c r="A27" s="522"/>
      <c r="B27" s="521"/>
      <c r="C27" s="521"/>
      <c r="D27" s="521"/>
      <c r="E27" s="521"/>
      <c r="F27" s="521"/>
      <c r="G27" s="521"/>
      <c r="H27" s="521"/>
    </row>
    <row r="28" spans="1:8" ht="12.75" customHeight="1">
      <c r="A28" s="522"/>
      <c r="B28" s="521"/>
      <c r="C28" s="521"/>
      <c r="D28" s="521"/>
      <c r="E28" s="521"/>
      <c r="F28" s="521"/>
      <c r="G28" s="521"/>
      <c r="H28" s="521"/>
    </row>
    <row r="29" spans="1:8" ht="12.75" customHeight="1">
      <c r="A29" s="522"/>
      <c r="B29" s="521"/>
      <c r="C29" s="521"/>
      <c r="D29" s="521"/>
      <c r="E29" s="521"/>
      <c r="F29" s="521"/>
      <c r="G29" s="521"/>
      <c r="H29" s="521"/>
    </row>
    <row r="30" spans="1:8" ht="12.75" customHeight="1">
      <c r="A30" s="522"/>
      <c r="B30" s="521"/>
      <c r="C30" s="521"/>
      <c r="D30" s="521"/>
      <c r="E30" s="521"/>
      <c r="F30" s="521"/>
      <c r="G30" s="521"/>
      <c r="H30" s="521"/>
    </row>
    <row r="31" spans="1:8" ht="12.75" customHeight="1">
      <c r="A31" s="522"/>
      <c r="B31" s="521"/>
      <c r="C31" s="521"/>
      <c r="D31" s="521"/>
      <c r="E31" s="521"/>
      <c r="F31" s="521"/>
      <c r="G31" s="521"/>
      <c r="H31" s="521"/>
    </row>
  </sheetData>
  <sheetProtection insertRows="0" selectLockedCells="1"/>
  <mergeCells count="27">
    <mergeCell ref="A23:H23"/>
    <mergeCell ref="B15:G15"/>
    <mergeCell ref="B14:G14"/>
    <mergeCell ref="A9:H9"/>
    <mergeCell ref="A11:H11"/>
    <mergeCell ref="A1:B1"/>
    <mergeCell ref="C1:H1"/>
    <mergeCell ref="C7:H7"/>
    <mergeCell ref="C8:H8"/>
    <mergeCell ref="A8:B8"/>
    <mergeCell ref="B21:G21"/>
    <mergeCell ref="C5:H5"/>
    <mergeCell ref="B17:G17"/>
    <mergeCell ref="A13:G13"/>
    <mergeCell ref="B19:G19"/>
    <mergeCell ref="B16:G16"/>
    <mergeCell ref="B20:G20"/>
    <mergeCell ref="B18:G18"/>
    <mergeCell ref="A12:G12"/>
    <mergeCell ref="A7:B7"/>
    <mergeCell ref="A2:H2"/>
    <mergeCell ref="A4:H4"/>
    <mergeCell ref="A5:B5"/>
    <mergeCell ref="A10:H10"/>
    <mergeCell ref="A3:H3"/>
    <mergeCell ref="A6:B6"/>
    <mergeCell ref="C6:H6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9" r:id="rId1"/>
  <headerFooter>
    <oddHeader>&amp;R&amp;"Arial,Kurzíva"&amp;8ČOV Milevsko obnova kalové koncovky a obnova haly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7ADA0-D806-4446-B6E0-1F095B204BE1}">
  <dimension ref="A1:H17"/>
  <sheetViews>
    <sheetView zoomScale="130" zoomScaleNormal="130" zoomScalePageLayoutView="115" workbookViewId="0" topLeftCell="A1">
      <pane ySplit="3" topLeftCell="A4" activePane="bottomLeft" state="frozen"/>
      <selection pane="bottomLeft" activeCell="G21" sqref="G21"/>
    </sheetView>
  </sheetViews>
  <sheetFormatPr defaultColWidth="11.7109375" defaultRowHeight="12"/>
  <cols>
    <col min="1" max="1" width="9.57421875" style="489" customWidth="1"/>
    <col min="2" max="2" width="67.7109375" style="490" customWidth="1"/>
    <col min="3" max="3" width="17.8515625" style="489" customWidth="1"/>
    <col min="4" max="4" width="22.00390625" style="489" customWidth="1"/>
    <col min="5" max="5" width="6.28125" style="488" customWidth="1"/>
    <col min="6" max="6" width="10.7109375" style="488" customWidth="1"/>
    <col min="7" max="7" width="16.00390625" style="487" customWidth="1"/>
    <col min="8" max="8" width="18.00390625" style="486" customWidth="1"/>
    <col min="9" max="16384" width="11.7109375" style="485" customWidth="1"/>
  </cols>
  <sheetData>
    <row r="1" spans="1:8" ht="21.9" customHeight="1">
      <c r="A1" s="484" t="s">
        <v>1117</v>
      </c>
      <c r="B1" s="483"/>
      <c r="C1" s="483"/>
      <c r="D1" s="483"/>
      <c r="E1" s="483"/>
      <c r="F1" s="483"/>
      <c r="G1" s="483"/>
      <c r="H1" s="482"/>
    </row>
    <row r="2" spans="1:8" s="517" customFormat="1" ht="21.9" customHeight="1">
      <c r="A2" s="481" t="s">
        <v>1089</v>
      </c>
      <c r="B2" s="480"/>
      <c r="C2" s="480"/>
      <c r="D2" s="480"/>
      <c r="E2" s="480"/>
      <c r="F2" s="480"/>
      <c r="G2" s="479"/>
      <c r="H2" s="518">
        <f>SUM(H4,H9)</f>
        <v>0</v>
      </c>
    </row>
    <row r="3" spans="1:8" ht="12">
      <c r="A3" s="516" t="s">
        <v>1088</v>
      </c>
      <c r="B3" s="516" t="s">
        <v>64</v>
      </c>
      <c r="C3" s="516" t="s">
        <v>1045</v>
      </c>
      <c r="D3" s="516" t="s">
        <v>67</v>
      </c>
      <c r="E3" s="515" t="s">
        <v>1086</v>
      </c>
      <c r="F3" s="515" t="s">
        <v>1085</v>
      </c>
      <c r="G3" s="514" t="s">
        <v>1084</v>
      </c>
      <c r="H3" s="513" t="s">
        <v>1083</v>
      </c>
    </row>
    <row r="4" spans="1:8" ht="12">
      <c r="A4" s="512" t="s">
        <v>90</v>
      </c>
      <c r="B4" s="511" t="s">
        <v>1116</v>
      </c>
      <c r="C4" s="510"/>
      <c r="D4" s="510"/>
      <c r="E4" s="510"/>
      <c r="F4" s="510"/>
      <c r="G4" s="509"/>
      <c r="H4" s="508">
        <f>ROUND(H5+H6+H7+H8,0)</f>
        <v>0</v>
      </c>
    </row>
    <row r="5" spans="1:8" ht="12">
      <c r="A5" s="506" t="s">
        <v>1115</v>
      </c>
      <c r="B5" s="495" t="s">
        <v>1114</v>
      </c>
      <c r="C5" s="494"/>
      <c r="D5" s="494"/>
      <c r="E5" s="504" t="s">
        <v>984</v>
      </c>
      <c r="F5" s="504">
        <v>1</v>
      </c>
      <c r="G5" s="462"/>
      <c r="H5" s="491">
        <f>F5*G5</f>
        <v>0</v>
      </c>
    </row>
    <row r="6" spans="1:8" ht="24.75" customHeight="1">
      <c r="A6" s="506" t="s">
        <v>1113</v>
      </c>
      <c r="B6" s="507" t="s">
        <v>1112</v>
      </c>
      <c r="C6" s="494"/>
      <c r="D6" s="494"/>
      <c r="E6" s="504" t="s">
        <v>984</v>
      </c>
      <c r="F6" s="504">
        <v>1</v>
      </c>
      <c r="G6" s="462"/>
      <c r="H6" s="491">
        <f>F6*G6</f>
        <v>0</v>
      </c>
    </row>
    <row r="7" spans="1:8" ht="20.4">
      <c r="A7" s="506" t="s">
        <v>1111</v>
      </c>
      <c r="B7" s="505" t="s">
        <v>1110</v>
      </c>
      <c r="C7" s="494"/>
      <c r="D7" s="494"/>
      <c r="E7" s="504" t="s">
        <v>984</v>
      </c>
      <c r="F7" s="504">
        <v>1</v>
      </c>
      <c r="G7" s="462"/>
      <c r="H7" s="491">
        <f>F7*G7</f>
        <v>0</v>
      </c>
    </row>
    <row r="8" spans="1:8" ht="12">
      <c r="A8" s="506" t="s">
        <v>1109</v>
      </c>
      <c r="B8" s="505" t="s">
        <v>1108</v>
      </c>
      <c r="C8" s="494"/>
      <c r="D8" s="494"/>
      <c r="E8" s="504" t="s">
        <v>1021</v>
      </c>
      <c r="F8" s="504">
        <v>1</v>
      </c>
      <c r="G8" s="462"/>
      <c r="H8" s="491">
        <f>F8*G8</f>
        <v>0</v>
      </c>
    </row>
    <row r="9" spans="1:8" ht="12">
      <c r="A9" s="473" t="s">
        <v>21</v>
      </c>
      <c r="B9" s="503" t="s">
        <v>1107</v>
      </c>
      <c r="C9" s="502"/>
      <c r="D9" s="502"/>
      <c r="E9" s="502"/>
      <c r="F9" s="502"/>
      <c r="G9" s="501"/>
      <c r="H9" s="500">
        <f>ROUND(SUM(H10:H17),0)</f>
        <v>0</v>
      </c>
    </row>
    <row r="10" spans="1:8" ht="12">
      <c r="A10" s="459" t="s">
        <v>1106</v>
      </c>
      <c r="B10" s="499" t="s">
        <v>1105</v>
      </c>
      <c r="C10" s="494"/>
      <c r="D10" s="497"/>
      <c r="E10" s="494" t="s">
        <v>984</v>
      </c>
      <c r="F10" s="498">
        <v>1</v>
      </c>
      <c r="G10" s="492"/>
      <c r="H10" s="491">
        <f>F10*G10</f>
        <v>0</v>
      </c>
    </row>
    <row r="11" spans="1:8" ht="12">
      <c r="A11" s="459" t="s">
        <v>1104</v>
      </c>
      <c r="B11" s="495" t="s">
        <v>1103</v>
      </c>
      <c r="C11" s="494"/>
      <c r="D11" s="493"/>
      <c r="E11" s="458" t="s">
        <v>1021</v>
      </c>
      <c r="F11" s="458">
        <v>1</v>
      </c>
      <c r="G11" s="492"/>
      <c r="H11" s="491">
        <f>F11*G11</f>
        <v>0</v>
      </c>
    </row>
    <row r="12" spans="1:8" ht="20.4">
      <c r="A12" s="459" t="s">
        <v>1102</v>
      </c>
      <c r="B12" s="495" t="s">
        <v>1101</v>
      </c>
      <c r="C12" s="494"/>
      <c r="D12" s="493"/>
      <c r="E12" s="458" t="s">
        <v>235</v>
      </c>
      <c r="F12" s="458">
        <v>10</v>
      </c>
      <c r="G12" s="462"/>
      <c r="H12" s="491">
        <f>F12*G12</f>
        <v>0</v>
      </c>
    </row>
    <row r="13" spans="1:8" ht="20.4">
      <c r="A13" s="459" t="s">
        <v>1100</v>
      </c>
      <c r="B13" s="495" t="s">
        <v>1099</v>
      </c>
      <c r="C13" s="494"/>
      <c r="D13" s="494"/>
      <c r="E13" s="458" t="s">
        <v>235</v>
      </c>
      <c r="F13" s="458">
        <v>10</v>
      </c>
      <c r="G13" s="462"/>
      <c r="H13" s="491">
        <f>F13*G13</f>
        <v>0</v>
      </c>
    </row>
    <row r="14" spans="1:8" ht="12">
      <c r="A14" s="459" t="s">
        <v>1098</v>
      </c>
      <c r="B14" s="495" t="s">
        <v>1097</v>
      </c>
      <c r="C14" s="494"/>
      <c r="D14" s="494"/>
      <c r="E14" s="458" t="s">
        <v>235</v>
      </c>
      <c r="F14" s="458">
        <v>50</v>
      </c>
      <c r="G14" s="492"/>
      <c r="H14" s="491">
        <f>F14*G14</f>
        <v>0</v>
      </c>
    </row>
    <row r="15" spans="1:8" ht="12">
      <c r="A15" s="459" t="s">
        <v>1096</v>
      </c>
      <c r="B15" s="495" t="s">
        <v>1095</v>
      </c>
      <c r="C15" s="494"/>
      <c r="D15" s="494"/>
      <c r="E15" s="458" t="s">
        <v>235</v>
      </c>
      <c r="F15" s="458">
        <v>30</v>
      </c>
      <c r="G15" s="492"/>
      <c r="H15" s="491">
        <f>F15*G15</f>
        <v>0</v>
      </c>
    </row>
    <row r="16" spans="1:8" ht="20.4">
      <c r="A16" s="459" t="s">
        <v>1094</v>
      </c>
      <c r="B16" s="495" t="s">
        <v>1093</v>
      </c>
      <c r="C16" s="497"/>
      <c r="D16" s="493"/>
      <c r="E16" s="458" t="s">
        <v>235</v>
      </c>
      <c r="F16" s="458">
        <v>100</v>
      </c>
      <c r="G16" s="496"/>
      <c r="H16" s="491">
        <f>F16*G16</f>
        <v>0</v>
      </c>
    </row>
    <row r="17" spans="1:8" ht="20.4">
      <c r="A17" s="459" t="s">
        <v>1092</v>
      </c>
      <c r="B17" s="495" t="s">
        <v>1091</v>
      </c>
      <c r="C17" s="494"/>
      <c r="D17" s="493"/>
      <c r="E17" s="458" t="s">
        <v>235</v>
      </c>
      <c r="F17" s="458">
        <v>20</v>
      </c>
      <c r="G17" s="492"/>
      <c r="H17" s="491">
        <f>F17*G17</f>
        <v>0</v>
      </c>
    </row>
  </sheetData>
  <sheetProtection insertColumns="0" insertRows="0" deleteColumns="0" deleteRows="0" selectLockedCells="1" autoFilter="0"/>
  <mergeCells count="3">
    <mergeCell ref="A1:H1"/>
    <mergeCell ref="A2:G2"/>
    <mergeCell ref="B4:G4"/>
  </mergeCells>
  <printOptions horizontalCentered="1"/>
  <pageMargins left="0.7086614173228347" right="0.7086614173228347" top="1.2598425196850394" bottom="0.7874015748031497" header="0.7874015748031497" footer="0.31496062992125984"/>
  <pageSetup horizontalDpi="600" verticalDpi="600" orientation="landscape" paperSize="9" scale="98" r:id="rId1"/>
  <headerFooter>
    <oddHeader>&amp;R&amp;"Arial,Kurzíva"&amp;8ČOV Milevsko obnova kalové koncovky a obnova haly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Zamlinská</dc:creator>
  <cp:keywords/>
  <dc:description/>
  <cp:lastModifiedBy>Martina Zamlinská</cp:lastModifiedBy>
  <dcterms:created xsi:type="dcterms:W3CDTF">2023-11-15T16:18:04Z</dcterms:created>
  <dcterms:modified xsi:type="dcterms:W3CDTF">2023-11-15T17:06:00Z</dcterms:modified>
  <cp:category/>
  <cp:version/>
  <cp:contentType/>
  <cp:contentStatus/>
</cp:coreProperties>
</file>